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oyer\Desktop\"/>
    </mc:Choice>
  </mc:AlternateContent>
  <xr:revisionPtr revIDLastSave="0" documentId="8_{F76C28A1-0E7D-4127-90AF-DF2E5A2FBBAE}" xr6:coauthVersionLast="36" xr6:coauthVersionMax="36" xr10:uidLastSave="{00000000-0000-0000-0000-000000000000}"/>
  <bookViews>
    <workbookView xWindow="0" yWindow="0" windowWidth="19200" windowHeight="11385" xr2:uid="{6586C996-7A56-4163-97C4-FCB99908CDAF}"/>
  </bookViews>
  <sheets>
    <sheet name="Proposed" sheetId="3" r:id="rId1"/>
    <sheet name="Curr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2" l="1"/>
  <c r="G28" i="2" s="1"/>
  <c r="H28" i="2" s="1"/>
  <c r="I28" i="2" s="1"/>
  <c r="E9" i="2"/>
  <c r="F52" i="3" l="1"/>
  <c r="G52" i="3" s="1"/>
  <c r="F50" i="3"/>
  <c r="G50" i="3" s="1"/>
  <c r="F48" i="3"/>
  <c r="F9" i="3" s="1"/>
  <c r="E30" i="3"/>
  <c r="E35" i="3" s="1"/>
  <c r="F28" i="3"/>
  <c r="F30" i="3" s="1"/>
  <c r="F35" i="3" s="1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I14" i="3"/>
  <c r="H14" i="3"/>
  <c r="G14" i="3"/>
  <c r="F14" i="3"/>
  <c r="E14" i="3"/>
  <c r="I13" i="3"/>
  <c r="H13" i="3"/>
  <c r="G13" i="3"/>
  <c r="F13" i="3"/>
  <c r="E13" i="3"/>
  <c r="I12" i="3"/>
  <c r="H12" i="3"/>
  <c r="G12" i="3"/>
  <c r="F12" i="3"/>
  <c r="E12" i="3"/>
  <c r="I11" i="3"/>
  <c r="H11" i="3"/>
  <c r="G11" i="3"/>
  <c r="E10" i="3"/>
  <c r="E9" i="3"/>
  <c r="E21" i="3" l="1"/>
  <c r="E23" i="3"/>
  <c r="E39" i="3" s="1"/>
  <c r="E37" i="3"/>
  <c r="H50" i="3"/>
  <c r="H52" i="3"/>
  <c r="G10" i="3"/>
  <c r="F10" i="3"/>
  <c r="G28" i="3"/>
  <c r="G48" i="3"/>
  <c r="G9" i="3" s="1"/>
  <c r="I50" i="3" l="1"/>
  <c r="H48" i="3"/>
  <c r="H9" i="3" s="1"/>
  <c r="I52" i="3"/>
  <c r="I10" i="3" s="1"/>
  <c r="H10" i="3"/>
  <c r="F19" i="3"/>
  <c r="F21" i="3" s="1"/>
  <c r="F37" i="3" s="1"/>
  <c r="F4" i="3"/>
  <c r="G30" i="3"/>
  <c r="G35" i="3" s="1"/>
  <c r="H28" i="3"/>
  <c r="F52" i="2"/>
  <c r="G52" i="2" s="1"/>
  <c r="F50" i="2"/>
  <c r="G50" i="2" s="1"/>
  <c r="F48" i="2"/>
  <c r="H35" i="2"/>
  <c r="I30" i="2"/>
  <c r="I35" i="2" s="1"/>
  <c r="H30" i="2"/>
  <c r="G30" i="2"/>
  <c r="G35" i="2" s="1"/>
  <c r="F30" i="2"/>
  <c r="F35" i="2" s="1"/>
  <c r="E30" i="2"/>
  <c r="E35" i="2" s="1"/>
  <c r="I17" i="2"/>
  <c r="H17" i="2"/>
  <c r="G17" i="2"/>
  <c r="F17" i="2"/>
  <c r="E17" i="2"/>
  <c r="I16" i="2"/>
  <c r="H16" i="2"/>
  <c r="G16" i="2"/>
  <c r="F16" i="2"/>
  <c r="E16" i="2"/>
  <c r="I15" i="2"/>
  <c r="H15" i="2"/>
  <c r="G15" i="2"/>
  <c r="F15" i="2"/>
  <c r="E15" i="2"/>
  <c r="I14" i="2"/>
  <c r="H14" i="2"/>
  <c r="G14" i="2"/>
  <c r="F14" i="2"/>
  <c r="E14" i="2"/>
  <c r="I13" i="2"/>
  <c r="H13" i="2"/>
  <c r="G13" i="2"/>
  <c r="F13" i="2"/>
  <c r="E13" i="2"/>
  <c r="I12" i="2"/>
  <c r="H12" i="2"/>
  <c r="G12" i="2"/>
  <c r="F12" i="2"/>
  <c r="E12" i="2"/>
  <c r="I11" i="2"/>
  <c r="H11" i="2"/>
  <c r="G11" i="2"/>
  <c r="E10" i="2"/>
  <c r="E21" i="2"/>
  <c r="F9" i="2" l="1"/>
  <c r="I48" i="3"/>
  <c r="I9" i="3" s="1"/>
  <c r="H30" i="3"/>
  <c r="H35" i="3" s="1"/>
  <c r="I28" i="3"/>
  <c r="I30" i="3" s="1"/>
  <c r="I35" i="3" s="1"/>
  <c r="F23" i="3"/>
  <c r="F39" i="3" s="1"/>
  <c r="E23" i="2"/>
  <c r="E39" i="2" s="1"/>
  <c r="E37" i="2"/>
  <c r="H50" i="2"/>
  <c r="H52" i="2"/>
  <c r="G10" i="2"/>
  <c r="F10" i="2"/>
  <c r="G48" i="2"/>
  <c r="G9" i="2" s="1"/>
  <c r="G19" i="3" l="1"/>
  <c r="G21" i="3" s="1"/>
  <c r="G37" i="3" s="1"/>
  <c r="G4" i="3"/>
  <c r="I50" i="2"/>
  <c r="I52" i="2"/>
  <c r="I10" i="2" s="1"/>
  <c r="H10" i="2"/>
  <c r="F19" i="2"/>
  <c r="F21" i="2" s="1"/>
  <c r="F37" i="2" s="1"/>
  <c r="F4" i="2"/>
  <c r="H48" i="2"/>
  <c r="H9" i="2" s="1"/>
  <c r="G23" i="3" l="1"/>
  <c r="G39" i="3" s="1"/>
  <c r="H4" i="3" s="1"/>
  <c r="F23" i="2"/>
  <c r="F39" i="2" s="1"/>
  <c r="I48" i="2"/>
  <c r="I9" i="2" s="1"/>
  <c r="H19" i="3" l="1"/>
  <c r="H21" i="3" s="1"/>
  <c r="H37" i="3" s="1"/>
  <c r="G19" i="2"/>
  <c r="G21" i="2" s="1"/>
  <c r="G37" i="2" s="1"/>
  <c r="G4" i="2"/>
  <c r="H23" i="3" l="1"/>
  <c r="H39" i="3" s="1"/>
  <c r="G23" i="2"/>
  <c r="G39" i="2" s="1"/>
  <c r="H4" i="2" s="1"/>
  <c r="I19" i="3" l="1"/>
  <c r="I21" i="3" s="1"/>
  <c r="I37" i="3" s="1"/>
  <c r="I4" i="3"/>
  <c r="H19" i="2"/>
  <c r="H21" i="2" s="1"/>
  <c r="H37" i="2" s="1"/>
  <c r="I23" i="3" l="1"/>
  <c r="I39" i="3" s="1"/>
  <c r="H23" i="2"/>
  <c r="H39" i="2" s="1"/>
  <c r="I19" i="2" s="1"/>
  <c r="I21" i="2" s="1"/>
  <c r="I37" i="2" s="1"/>
  <c r="I4" i="2" l="1"/>
  <c r="I23" i="2" s="1"/>
  <c r="I39" i="2" s="1"/>
</calcChain>
</file>

<file path=xl/sharedStrings.xml><?xml version="1.0" encoding="utf-8"?>
<sst xmlns="http://schemas.openxmlformats.org/spreadsheetml/2006/main" count="101" uniqueCount="53">
  <si>
    <t>FYE 18-19</t>
  </si>
  <si>
    <t xml:space="preserve">FYE 19-20 </t>
  </si>
  <si>
    <t>FYE 20-21</t>
  </si>
  <si>
    <t>FYE 21-22</t>
  </si>
  <si>
    <t>FYE 22-23</t>
  </si>
  <si>
    <t>Beginning Cash Balance</t>
  </si>
  <si>
    <t>Receipts</t>
  </si>
  <si>
    <t>Fines/Other Fees</t>
  </si>
  <si>
    <t>Interest @1.75%</t>
  </si>
  <si>
    <t>TOTAL Receipts</t>
  </si>
  <si>
    <t>Total Funds Available</t>
  </si>
  <si>
    <t>Disbursements</t>
  </si>
  <si>
    <t>Salary &amp; Benefits</t>
  </si>
  <si>
    <t>Operating Expenses</t>
  </si>
  <si>
    <t xml:space="preserve">     Other Expense - MARS</t>
  </si>
  <si>
    <t xml:space="preserve">     Other Expense STIR</t>
  </si>
  <si>
    <t>Total Disbursements</t>
  </si>
  <si>
    <t>Receipts less Disbursements</t>
  </si>
  <si>
    <t>Ending Cash Balance</t>
  </si>
  <si>
    <t>Receipts Detail</t>
  </si>
  <si>
    <t>Licensees</t>
  </si>
  <si>
    <t>Annual</t>
  </si>
  <si>
    <t>Annual %</t>
  </si>
  <si>
    <t>Report</t>
  </si>
  <si>
    <t>Change</t>
  </si>
  <si>
    <t>Controlled LBS</t>
  </si>
  <si>
    <t>Controlled Rate/Cwt</t>
  </si>
  <si>
    <t>Uncontrolled LBS</t>
  </si>
  <si>
    <t>Uncontrolled Rate/Cwt</t>
  </si>
  <si>
    <t>Hauler LBS</t>
  </si>
  <si>
    <t>Hauler Rate/Cwt</t>
  </si>
  <si>
    <t>Sub-dealer Qt Fee % Increase</t>
  </si>
  <si>
    <t>Interest Rate</t>
  </si>
  <si>
    <t>Hauler - Cwt Fees</t>
  </si>
  <si>
    <t>Subdealer - Quarts Fees</t>
  </si>
  <si>
    <t>Dealer - Fixed Fees</t>
  </si>
  <si>
    <t>Hauler - Fixed Fees</t>
  </si>
  <si>
    <t>Subdealer - Fixed Fees</t>
  </si>
  <si>
    <t>Weigher/Sampler - Fixed Fees</t>
  </si>
  <si>
    <t>Tester - FixedFees</t>
  </si>
  <si>
    <t>Examination Fees</t>
  </si>
  <si>
    <t>Total Operational Disburements</t>
  </si>
  <si>
    <t>Interest</t>
  </si>
  <si>
    <t>Operation Expense % Increase</t>
  </si>
  <si>
    <t>P</t>
  </si>
  <si>
    <t>Dealer - Cwt Fees</t>
  </si>
  <si>
    <t>Fixed Fees per Dealer</t>
  </si>
  <si>
    <t>Fixed Fees per Sub-dealer</t>
  </si>
  <si>
    <t>Fixed Fees per Hauler</t>
  </si>
  <si>
    <t>Fixed Fees per Weigher Sampler</t>
  </si>
  <si>
    <t>Fixed Fees per Tester</t>
  </si>
  <si>
    <t>Examination Fees per Exam</t>
  </si>
  <si>
    <t>Dealer -  Cwt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</si>
</sst>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0" fillId="0" borderId="0" xfId="0" applyNumberFormat="1" applyBorder="1"/>
    <xf numFmtId="164" fontId="0" fillId="0" borderId="0" xfId="0" applyNumberFormat="1" applyBorder="1"/>
    <xf numFmtId="164" fontId="0" fillId="0" borderId="0" xfId="2" applyNumberFormat="1" applyFont="1" applyBorder="1"/>
    <xf numFmtId="0" fontId="0" fillId="0" borderId="0" xfId="0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0" fontId="2" fillId="0" borderId="0" xfId="0" applyFont="1" applyFill="1" applyBorder="1"/>
    <xf numFmtId="164" fontId="1" fillId="0" borderId="0" xfId="2" applyNumberFormat="1" applyFont="1" applyFill="1" applyBorder="1"/>
    <xf numFmtId="164" fontId="3" fillId="0" borderId="0" xfId="2" applyNumberFormat="1" applyFont="1" applyFill="1" applyBorder="1"/>
    <xf numFmtId="9" fontId="0" fillId="2" borderId="0" xfId="3" applyFont="1" applyFill="1" applyBorder="1"/>
    <xf numFmtId="165" fontId="0" fillId="0" borderId="0" xfId="1" applyNumberFormat="1" applyFont="1" applyBorder="1"/>
    <xf numFmtId="9" fontId="0" fillId="0" borderId="0" xfId="3" applyFont="1" applyBorder="1"/>
    <xf numFmtId="10" fontId="0" fillId="2" borderId="0" xfId="3" applyNumberFormat="1" applyFont="1" applyFill="1" applyBorder="1"/>
    <xf numFmtId="166" fontId="0" fillId="2" borderId="0" xfId="2" applyNumberFormat="1" applyFont="1" applyFill="1" applyBorder="1"/>
    <xf numFmtId="164" fontId="0" fillId="2" borderId="0" xfId="2" applyNumberFormat="1" applyFont="1" applyFill="1" applyBorder="1"/>
    <xf numFmtId="166" fontId="0" fillId="3" borderId="0" xfId="2" applyNumberFormat="1" applyFont="1" applyFill="1" applyBorder="1"/>
    <xf numFmtId="165" fontId="0" fillId="3" borderId="0" xfId="1" applyNumberFormat="1" applyFont="1" applyFill="1" applyBorder="1"/>
    <xf numFmtId="9" fontId="0" fillId="3" borderId="0" xfId="3" applyFont="1" applyFill="1" applyBorder="1"/>
    <xf numFmtId="164" fontId="0" fillId="3" borderId="0" xfId="2" applyNumberFormat="1" applyFont="1" applyFill="1" applyBorder="1"/>
    <xf numFmtId="0" fontId="0" fillId="3" borderId="0" xfId="0" applyFill="1" applyBorder="1"/>
    <xf numFmtId="10" fontId="0" fillId="3" borderId="0" xfId="3" applyNumberFormat="1" applyFont="1" applyFill="1" applyBorder="1"/>
    <xf numFmtId="9" fontId="0" fillId="2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385B-43AD-45C1-898F-C1D7A9347FE7}">
  <dimension ref="A1:J139"/>
  <sheetViews>
    <sheetView tabSelected="1" workbookViewId="0">
      <selection activeCell="A6" sqref="A6"/>
    </sheetView>
  </sheetViews>
  <sheetFormatPr defaultRowHeight="15" x14ac:dyDescent="0.25"/>
  <cols>
    <col min="3" max="3" width="11.7109375" customWidth="1"/>
    <col min="4" max="4" width="30" customWidth="1"/>
    <col min="5" max="10" width="15.7109375" customWidth="1"/>
  </cols>
  <sheetData>
    <row r="1" spans="1:10" x14ac:dyDescent="0.25">
      <c r="A1" t="s">
        <v>44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/>
    </row>
    <row r="3" spans="1:10" x14ac:dyDescent="0.25">
      <c r="C3" s="1"/>
      <c r="D3" s="1"/>
      <c r="E3" s="1"/>
      <c r="F3" s="1"/>
      <c r="G3" s="1"/>
      <c r="H3" s="1"/>
      <c r="I3" s="1"/>
      <c r="J3" s="1"/>
    </row>
    <row r="4" spans="1:10" x14ac:dyDescent="0.25">
      <c r="C4" s="1"/>
      <c r="D4" s="3" t="s">
        <v>5</v>
      </c>
      <c r="E4" s="4">
        <v>3679000</v>
      </c>
      <c r="F4" s="5">
        <f>+E39</f>
        <v>3505898.8698469996</v>
      </c>
      <c r="G4" s="5">
        <f t="shared" ref="G4:I4" si="0">+F39</f>
        <v>3150894.2063208222</v>
      </c>
      <c r="H4" s="5">
        <f t="shared" si="0"/>
        <v>3025657.1146312561</v>
      </c>
      <c r="I4" s="5">
        <f t="shared" si="0"/>
        <v>2745122.8428144483</v>
      </c>
      <c r="J4" s="1"/>
    </row>
    <row r="5" spans="1:10" x14ac:dyDescent="0.25">
      <c r="C5" s="1"/>
      <c r="D5" s="1"/>
      <c r="E5" s="1"/>
      <c r="F5" s="1"/>
      <c r="G5" s="1"/>
      <c r="H5" s="1"/>
      <c r="I5" s="1"/>
      <c r="J5" s="1"/>
    </row>
    <row r="6" spans="1:10" x14ac:dyDescent="0.25">
      <c r="C6" s="1"/>
      <c r="D6" s="3" t="s">
        <v>6</v>
      </c>
      <c r="E6" s="1"/>
      <c r="F6" s="1"/>
      <c r="G6" s="1"/>
      <c r="H6" s="1"/>
      <c r="I6" s="1"/>
      <c r="J6" s="1"/>
    </row>
    <row r="7" spans="1:10" x14ac:dyDescent="0.25">
      <c r="C7" s="1"/>
      <c r="D7" s="1"/>
      <c r="E7" s="6"/>
      <c r="F7" s="1"/>
      <c r="G7" s="1"/>
      <c r="H7" s="1"/>
      <c r="I7" s="1"/>
      <c r="J7" s="1"/>
    </row>
    <row r="8" spans="1:10" x14ac:dyDescent="0.25">
      <c r="C8" s="1"/>
      <c r="D8" s="1"/>
      <c r="E8" s="2"/>
      <c r="F8" s="2"/>
      <c r="G8" s="2"/>
      <c r="H8" s="2"/>
      <c r="I8" s="2"/>
      <c r="J8" s="1"/>
    </row>
    <row r="9" spans="1:10" x14ac:dyDescent="0.25">
      <c r="C9" s="1"/>
      <c r="D9" s="1" t="s">
        <v>45</v>
      </c>
      <c r="E9" s="6">
        <f>+E48/100*E49+E50/100*E51</f>
        <v>1703228.8498470001</v>
      </c>
      <c r="F9" s="6">
        <f t="shared" ref="F9:I9" si="1">+F48/100*F49+F50/100*F51</f>
        <v>1677006.0862515001</v>
      </c>
      <c r="G9" s="6">
        <f t="shared" si="1"/>
        <v>2027538.2396998201</v>
      </c>
      <c r="H9" s="6">
        <f t="shared" si="1"/>
        <v>1994640.9086771454</v>
      </c>
      <c r="I9" s="6">
        <f t="shared" si="1"/>
        <v>1962730.4975851509</v>
      </c>
      <c r="J9" s="1"/>
    </row>
    <row r="10" spans="1:10" x14ac:dyDescent="0.25">
      <c r="C10" s="1"/>
      <c r="D10" s="1" t="s">
        <v>33</v>
      </c>
      <c r="E10" s="6">
        <f>+E52/100*E53</f>
        <v>609135.02</v>
      </c>
      <c r="F10" s="6">
        <f t="shared" ref="F10:I10" si="2">+F52/100*F53</f>
        <v>609135.02</v>
      </c>
      <c r="G10" s="6">
        <f t="shared" si="2"/>
        <v>609135.02</v>
      </c>
      <c r="H10" s="6">
        <f t="shared" si="2"/>
        <v>609135.02</v>
      </c>
      <c r="I10" s="6">
        <f t="shared" si="2"/>
        <v>609135.02</v>
      </c>
      <c r="J10" s="1"/>
    </row>
    <row r="11" spans="1:10" x14ac:dyDescent="0.25">
      <c r="C11" s="1"/>
      <c r="D11" s="7" t="s">
        <v>34</v>
      </c>
      <c r="E11" s="6">
        <v>18000</v>
      </c>
      <c r="F11" s="6">
        <v>18000</v>
      </c>
      <c r="G11" s="6">
        <f>+$E11*(1+G54)</f>
        <v>22500</v>
      </c>
      <c r="H11" s="6">
        <f t="shared" ref="H11:I11" si="3">+$E11*(1+H54)</f>
        <v>22500</v>
      </c>
      <c r="I11" s="6">
        <f t="shared" si="3"/>
        <v>22500</v>
      </c>
      <c r="J11" s="1"/>
    </row>
    <row r="12" spans="1:10" x14ac:dyDescent="0.25">
      <c r="C12" s="1"/>
      <c r="D12" s="7" t="s">
        <v>35</v>
      </c>
      <c r="E12" s="6">
        <f>+$A55*E55</f>
        <v>9950</v>
      </c>
      <c r="F12" s="6">
        <f t="shared" ref="F12:I12" si="4">+$A55*F55</f>
        <v>9950</v>
      </c>
      <c r="G12" s="6">
        <f t="shared" si="4"/>
        <v>19900</v>
      </c>
      <c r="H12" s="6">
        <f t="shared" si="4"/>
        <v>19900</v>
      </c>
      <c r="I12" s="6">
        <f t="shared" si="4"/>
        <v>19900</v>
      </c>
      <c r="J12" s="1"/>
    </row>
    <row r="13" spans="1:10" x14ac:dyDescent="0.25">
      <c r="C13" s="1"/>
      <c r="D13" s="7" t="s">
        <v>36</v>
      </c>
      <c r="E13" s="6">
        <f>+$A57*E57</f>
        <v>5700</v>
      </c>
      <c r="F13" s="6">
        <f t="shared" ref="F13:I13" si="5">+$A57*F57</f>
        <v>5700</v>
      </c>
      <c r="G13" s="6">
        <f t="shared" si="5"/>
        <v>6650</v>
      </c>
      <c r="H13" s="6">
        <f t="shared" si="5"/>
        <v>6650</v>
      </c>
      <c r="I13" s="6">
        <f t="shared" si="5"/>
        <v>6650</v>
      </c>
      <c r="J13" s="1"/>
    </row>
    <row r="14" spans="1:10" x14ac:dyDescent="0.25">
      <c r="C14" s="1"/>
      <c r="D14" s="7" t="s">
        <v>37</v>
      </c>
      <c r="E14" s="6">
        <f>+$A56*E56</f>
        <v>4050</v>
      </c>
      <c r="F14" s="6">
        <f t="shared" ref="F14:I14" si="6">+$A56*F56</f>
        <v>4050</v>
      </c>
      <c r="G14" s="6">
        <f t="shared" si="6"/>
        <v>8100</v>
      </c>
      <c r="H14" s="6">
        <f t="shared" si="6"/>
        <v>8100</v>
      </c>
      <c r="I14" s="6">
        <f t="shared" si="6"/>
        <v>8100</v>
      </c>
      <c r="J14" s="1"/>
    </row>
    <row r="15" spans="1:10" x14ac:dyDescent="0.25">
      <c r="C15" s="1"/>
      <c r="D15" s="1" t="s">
        <v>38</v>
      </c>
      <c r="E15" s="6">
        <f>+$A58*E58</f>
        <v>32780</v>
      </c>
      <c r="F15" s="6">
        <f t="shared" ref="F15:I17" si="7">+$A58*F58</f>
        <v>32780</v>
      </c>
      <c r="G15" s="6">
        <f t="shared" si="7"/>
        <v>40975</v>
      </c>
      <c r="H15" s="6">
        <f t="shared" si="7"/>
        <v>40975</v>
      </c>
      <c r="I15" s="6">
        <f t="shared" si="7"/>
        <v>40975</v>
      </c>
      <c r="J15" s="1"/>
    </row>
    <row r="16" spans="1:10" x14ac:dyDescent="0.25">
      <c r="C16" s="1"/>
      <c r="D16" s="1" t="s">
        <v>39</v>
      </c>
      <c r="E16" s="6">
        <f>+$A59*E59</f>
        <v>1300</v>
      </c>
      <c r="F16" s="6">
        <f t="shared" si="7"/>
        <v>1300</v>
      </c>
      <c r="G16" s="6">
        <f t="shared" si="7"/>
        <v>1625</v>
      </c>
      <c r="H16" s="6">
        <f t="shared" si="7"/>
        <v>1625</v>
      </c>
      <c r="I16" s="6">
        <f t="shared" si="7"/>
        <v>1625</v>
      </c>
      <c r="J16" s="1"/>
    </row>
    <row r="17" spans="3:10" x14ac:dyDescent="0.25">
      <c r="C17" s="1"/>
      <c r="D17" s="1" t="s">
        <v>40</v>
      </c>
      <c r="E17" s="6">
        <f>+$A60*E60</f>
        <v>5000</v>
      </c>
      <c r="F17" s="6">
        <f t="shared" si="7"/>
        <v>5000</v>
      </c>
      <c r="G17" s="6">
        <f t="shared" si="7"/>
        <v>6000</v>
      </c>
      <c r="H17" s="6">
        <f t="shared" si="7"/>
        <v>6000</v>
      </c>
      <c r="I17" s="6">
        <f t="shared" si="7"/>
        <v>6000</v>
      </c>
      <c r="J17" s="1"/>
    </row>
    <row r="18" spans="3:10" x14ac:dyDescent="0.25">
      <c r="C18" s="1"/>
      <c r="D18" s="1" t="s">
        <v>7</v>
      </c>
      <c r="E18" s="6">
        <v>5000</v>
      </c>
      <c r="F18" s="6">
        <v>5000</v>
      </c>
      <c r="G18" s="6">
        <v>5000</v>
      </c>
      <c r="H18" s="6">
        <v>5000</v>
      </c>
      <c r="I18" s="6">
        <v>5000</v>
      </c>
      <c r="J18" s="1"/>
    </row>
    <row r="19" spans="3:10" x14ac:dyDescent="0.25">
      <c r="C19" s="1"/>
      <c r="D19" s="1" t="s">
        <v>42</v>
      </c>
      <c r="E19" s="6">
        <v>70000</v>
      </c>
      <c r="F19" s="6">
        <f>E39*F61</f>
        <v>61353.230222322498</v>
      </c>
      <c r="G19" s="6">
        <f t="shared" ref="G19:I19" si="8">F39*G61</f>
        <v>55140.648610614393</v>
      </c>
      <c r="H19" s="6">
        <f t="shared" si="8"/>
        <v>52948.999506046988</v>
      </c>
      <c r="I19" s="6">
        <f t="shared" si="8"/>
        <v>48039.649749252851</v>
      </c>
      <c r="J19" s="1"/>
    </row>
    <row r="20" spans="3:10" x14ac:dyDescent="0.25">
      <c r="C20" s="1"/>
      <c r="D20" s="1"/>
      <c r="E20" s="6"/>
      <c r="F20" s="6"/>
      <c r="G20" s="6"/>
      <c r="H20" s="6"/>
      <c r="I20" s="6"/>
      <c r="J20" s="1"/>
    </row>
    <row r="21" spans="3:10" x14ac:dyDescent="0.25">
      <c r="C21" s="1"/>
      <c r="D21" s="3" t="s">
        <v>9</v>
      </c>
      <c r="E21" s="6">
        <f>SUM(E9:E19)</f>
        <v>2464143.8698470001</v>
      </c>
      <c r="F21" s="6">
        <f>SUM(F9:F19)</f>
        <v>2429274.3364738226</v>
      </c>
      <c r="G21" s="6">
        <f>SUM(G9:G19)</f>
        <v>2802563.9083104343</v>
      </c>
      <c r="H21" s="6">
        <f>SUM(H9:H19)</f>
        <v>2767474.9281831924</v>
      </c>
      <c r="I21" s="6">
        <f>SUM(I9:I19)</f>
        <v>2730655.1673344038</v>
      </c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3" t="s">
        <v>10</v>
      </c>
      <c r="E23" s="5">
        <f>+E4+E21</f>
        <v>6143143.8698469996</v>
      </c>
      <c r="F23" s="5">
        <f>+F4+F21</f>
        <v>5935173.2063208222</v>
      </c>
      <c r="G23" s="5">
        <f>+G4+G21</f>
        <v>5953458.1146312561</v>
      </c>
      <c r="H23" s="5">
        <f>+H4+H21</f>
        <v>5793132.0428144485</v>
      </c>
      <c r="I23" s="5">
        <f>+I4+I21</f>
        <v>5475778.0101488521</v>
      </c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3" t="s">
        <v>11</v>
      </c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 t="s">
        <v>12</v>
      </c>
      <c r="E27" s="6">
        <v>2237245</v>
      </c>
      <c r="F27" s="6">
        <v>2354279</v>
      </c>
      <c r="G27" s="6">
        <v>2411641</v>
      </c>
      <c r="H27" s="6">
        <v>2523526</v>
      </c>
      <c r="I27" s="6">
        <v>2640708</v>
      </c>
      <c r="J27" s="1"/>
    </row>
    <row r="28" spans="3:10" x14ac:dyDescent="0.25">
      <c r="C28" s="1"/>
      <c r="D28" s="1" t="s">
        <v>13</v>
      </c>
      <c r="E28" s="8">
        <v>400000</v>
      </c>
      <c r="F28" s="8">
        <f>+E28*(1+F62)</f>
        <v>408000</v>
      </c>
      <c r="G28" s="8">
        <f t="shared" ref="G28:I28" si="9">+F28*(1+G62)</f>
        <v>416160</v>
      </c>
      <c r="H28" s="8">
        <f t="shared" si="9"/>
        <v>424483.2</v>
      </c>
      <c r="I28" s="8">
        <f t="shared" si="9"/>
        <v>432972.864</v>
      </c>
      <c r="J28" s="1"/>
    </row>
    <row r="29" spans="3:10" ht="17.25" x14ac:dyDescent="0.4">
      <c r="C29" s="1"/>
      <c r="D29" s="1"/>
      <c r="E29" s="9"/>
      <c r="F29" s="9"/>
      <c r="G29" s="9"/>
      <c r="H29" s="9"/>
      <c r="I29" s="9"/>
      <c r="J29" s="1"/>
    </row>
    <row r="30" spans="3:10" x14ac:dyDescent="0.25">
      <c r="C30" s="1"/>
      <c r="D30" s="10" t="s">
        <v>41</v>
      </c>
      <c r="E30" s="8">
        <f>+E28+E27</f>
        <v>2637245</v>
      </c>
      <c r="F30" s="8">
        <f t="shared" ref="F30:I30" si="10">+F28+F27</f>
        <v>2762279</v>
      </c>
      <c r="G30" s="8">
        <f t="shared" si="10"/>
        <v>2827801</v>
      </c>
      <c r="H30" s="8">
        <f t="shared" si="10"/>
        <v>2948009.2</v>
      </c>
      <c r="I30" s="8">
        <f t="shared" si="10"/>
        <v>3073680.8640000001</v>
      </c>
      <c r="J30" s="1"/>
    </row>
    <row r="31" spans="3:10" ht="17.25" x14ac:dyDescent="0.4">
      <c r="C31" s="1"/>
      <c r="D31" s="1"/>
      <c r="E31" s="9"/>
      <c r="F31" s="9"/>
      <c r="G31" s="9"/>
      <c r="H31" s="9"/>
      <c r="I31" s="9"/>
      <c r="J31" s="1"/>
    </row>
    <row r="32" spans="3:10" ht="17.25" x14ac:dyDescent="0.4">
      <c r="C32" s="1"/>
      <c r="D32" s="7" t="s">
        <v>14</v>
      </c>
      <c r="E32" s="9"/>
      <c r="F32" s="8"/>
      <c r="G32" s="8">
        <v>100000</v>
      </c>
      <c r="H32" s="8">
        <v>100000</v>
      </c>
      <c r="I32" s="9"/>
      <c r="J32" s="1"/>
    </row>
    <row r="33" spans="1:10" x14ac:dyDescent="0.25">
      <c r="C33" s="1"/>
      <c r="D33" s="7" t="s">
        <v>15</v>
      </c>
      <c r="E33" s="1"/>
      <c r="F33" s="11">
        <v>22000</v>
      </c>
      <c r="G33" s="1"/>
      <c r="H33" s="1"/>
      <c r="I33" s="1"/>
      <c r="J33" s="1"/>
    </row>
    <row r="34" spans="1:10" ht="17.25" x14ac:dyDescent="0.4">
      <c r="C34" s="1"/>
      <c r="D34" s="7"/>
      <c r="E34" s="1"/>
      <c r="F34" s="12"/>
      <c r="G34" s="1"/>
      <c r="H34" s="1"/>
      <c r="I34" s="1"/>
      <c r="J34" s="1"/>
    </row>
    <row r="35" spans="1:10" x14ac:dyDescent="0.25">
      <c r="C35" s="1"/>
      <c r="D35" s="3" t="s">
        <v>16</v>
      </c>
      <c r="E35" s="5">
        <f>+E30+E32+E33</f>
        <v>2637245</v>
      </c>
      <c r="F35" s="5">
        <f t="shared" ref="F35:I35" si="11">+F30+F32+F33</f>
        <v>2784279</v>
      </c>
      <c r="G35" s="5">
        <f t="shared" si="11"/>
        <v>2927801</v>
      </c>
      <c r="H35" s="5">
        <f t="shared" si="11"/>
        <v>3048009.2</v>
      </c>
      <c r="I35" s="5">
        <f t="shared" si="11"/>
        <v>3073680.8640000001</v>
      </c>
      <c r="J35" s="1"/>
    </row>
    <row r="36" spans="1:10" x14ac:dyDescent="0.25">
      <c r="C36" s="1"/>
      <c r="D36" s="3"/>
      <c r="E36" s="5"/>
      <c r="F36" s="5"/>
      <c r="G36" s="5"/>
      <c r="H36" s="5"/>
      <c r="I36" s="5"/>
      <c r="J36" s="1"/>
    </row>
    <row r="37" spans="1:10" x14ac:dyDescent="0.25">
      <c r="C37" s="1"/>
      <c r="D37" s="3" t="s">
        <v>17</v>
      </c>
      <c r="E37" s="5">
        <f>+E21-E35</f>
        <v>-173101.13015299989</v>
      </c>
      <c r="F37" s="5">
        <f t="shared" ref="F37:I37" si="12">+F21-F35</f>
        <v>-355004.66352617741</v>
      </c>
      <c r="G37" s="5">
        <f t="shared" si="12"/>
        <v>-125237.09168956568</v>
      </c>
      <c r="H37" s="5">
        <f t="shared" si="12"/>
        <v>-280534.2718168078</v>
      </c>
      <c r="I37" s="5">
        <f t="shared" si="12"/>
        <v>-343025.69666559622</v>
      </c>
      <c r="J37" s="1"/>
    </row>
    <row r="38" spans="1:10" x14ac:dyDescent="0.25">
      <c r="C38" s="1"/>
      <c r="D38" s="1"/>
      <c r="E38" s="1"/>
      <c r="F38" s="1"/>
      <c r="G38" s="1"/>
      <c r="H38" s="1"/>
      <c r="I38" s="1"/>
      <c r="J38" s="1"/>
    </row>
    <row r="39" spans="1:10" x14ac:dyDescent="0.25">
      <c r="C39" s="1"/>
      <c r="D39" s="3" t="s">
        <v>18</v>
      </c>
      <c r="E39" s="5">
        <f>+E23-E35</f>
        <v>3505898.8698469996</v>
      </c>
      <c r="F39" s="5">
        <f t="shared" ref="F39:I39" si="13">+F23-F35</f>
        <v>3150894.2063208222</v>
      </c>
      <c r="G39" s="5">
        <f t="shared" si="13"/>
        <v>3025657.1146312561</v>
      </c>
      <c r="H39" s="5">
        <f t="shared" si="13"/>
        <v>2745122.8428144483</v>
      </c>
      <c r="I39" s="5">
        <f t="shared" si="13"/>
        <v>2402097.1461488521</v>
      </c>
      <c r="J39" s="1"/>
    </row>
    <row r="40" spans="1:10" x14ac:dyDescent="0.25">
      <c r="C40" s="1"/>
      <c r="D40" s="1"/>
      <c r="E40" s="1"/>
      <c r="F40" s="1"/>
      <c r="G40" s="1"/>
      <c r="H40" s="1"/>
      <c r="I40" s="1"/>
      <c r="J40" s="1"/>
    </row>
    <row r="41" spans="1:10" x14ac:dyDescent="0.25">
      <c r="C41" s="1"/>
      <c r="D41" s="1"/>
      <c r="E41" s="1"/>
      <c r="F41" s="1"/>
      <c r="G41" s="1"/>
      <c r="H41" s="1"/>
      <c r="I41" s="1"/>
      <c r="J41" s="1"/>
    </row>
    <row r="42" spans="1:10" x14ac:dyDescent="0.25">
      <c r="C42" s="1"/>
      <c r="D42" s="1"/>
      <c r="E42" s="1"/>
      <c r="F42" s="1"/>
      <c r="G42" s="1"/>
      <c r="H42" s="1"/>
      <c r="I42" s="1"/>
      <c r="J42" s="1"/>
    </row>
    <row r="43" spans="1:10" x14ac:dyDescent="0.25">
      <c r="C43" s="1"/>
      <c r="D43" s="3" t="s">
        <v>19</v>
      </c>
      <c r="E43" s="1"/>
      <c r="F43" s="1"/>
      <c r="G43" s="1"/>
      <c r="H43" s="1"/>
      <c r="I43" s="1"/>
      <c r="J43" s="1"/>
    </row>
    <row r="44" spans="1:10" x14ac:dyDescent="0.25">
      <c r="A44" t="s">
        <v>20</v>
      </c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t="s">
        <v>21</v>
      </c>
      <c r="C45" s="1" t="s">
        <v>22</v>
      </c>
      <c r="D45" s="1"/>
      <c r="E45" s="1"/>
      <c r="F45" s="1"/>
      <c r="G45" s="1"/>
      <c r="H45" s="1"/>
      <c r="I45" s="1"/>
      <c r="J45" s="1"/>
    </row>
    <row r="46" spans="1:10" x14ac:dyDescent="0.25">
      <c r="A46" t="s">
        <v>23</v>
      </c>
      <c r="C46" s="1" t="s">
        <v>24</v>
      </c>
      <c r="D46" s="1"/>
      <c r="E46" s="1"/>
      <c r="F46" s="1"/>
      <c r="G46" s="1"/>
      <c r="H46" s="1"/>
      <c r="I46" s="1"/>
      <c r="J46" s="1"/>
    </row>
    <row r="47" spans="1:10" x14ac:dyDescent="0.25">
      <c r="C47" s="1"/>
      <c r="D47" s="1"/>
      <c r="E47" s="1"/>
      <c r="F47" s="1"/>
      <c r="G47" s="1"/>
      <c r="H47" s="1"/>
      <c r="I47" s="1"/>
      <c r="J47" s="1"/>
    </row>
    <row r="48" spans="1:10" x14ac:dyDescent="0.25">
      <c r="C48" s="13">
        <v>-0.03</v>
      </c>
      <c r="D48" s="1" t="s">
        <v>25</v>
      </c>
      <c r="E48" s="14">
        <v>1942426933</v>
      </c>
      <c r="F48" s="14">
        <f>+E48*(1+$C48)</f>
        <v>1884154125.01</v>
      </c>
      <c r="G48" s="14">
        <f t="shared" ref="G48:I48" si="14">+F48*(1+$C48)</f>
        <v>1827629501.2596998</v>
      </c>
      <c r="H48" s="14">
        <f t="shared" si="14"/>
        <v>1772800616.2219088</v>
      </c>
      <c r="I48" s="14">
        <f t="shared" si="14"/>
        <v>1719616597.7352514</v>
      </c>
      <c r="J48" s="1"/>
    </row>
    <row r="49" spans="1:10" x14ac:dyDescent="0.25">
      <c r="C49" s="1"/>
      <c r="D49" s="1" t="s">
        <v>26</v>
      </c>
      <c r="E49" s="19">
        <v>4.4999999999999998E-2</v>
      </c>
      <c r="F49" s="19">
        <v>4.4999999999999998E-2</v>
      </c>
      <c r="G49" s="17">
        <v>0.06</v>
      </c>
      <c r="H49" s="17">
        <v>0.06</v>
      </c>
      <c r="I49" s="17">
        <v>0.06</v>
      </c>
      <c r="J49" s="1"/>
    </row>
    <row r="50" spans="1:10" x14ac:dyDescent="0.25">
      <c r="C50" s="13">
        <v>0</v>
      </c>
      <c r="D50" s="1" t="s">
        <v>27</v>
      </c>
      <c r="E50" s="20">
        <v>14546258421</v>
      </c>
      <c r="F50" s="20">
        <f>+E50*(1+$C50)</f>
        <v>14546258421</v>
      </c>
      <c r="G50" s="14">
        <f t="shared" ref="G50:I50" si="15">+F50*(1+$C50)</f>
        <v>14546258421</v>
      </c>
      <c r="H50" s="14">
        <f t="shared" si="15"/>
        <v>14546258421</v>
      </c>
      <c r="I50" s="14">
        <f t="shared" si="15"/>
        <v>14546258421</v>
      </c>
      <c r="J50" s="1"/>
    </row>
    <row r="51" spans="1:10" x14ac:dyDescent="0.25">
      <c r="C51" s="1"/>
      <c r="D51" s="1" t="s">
        <v>28</v>
      </c>
      <c r="E51" s="19">
        <v>5.7000000000000002E-3</v>
      </c>
      <c r="F51" s="19">
        <v>5.7000000000000002E-3</v>
      </c>
      <c r="G51" s="17">
        <v>6.4000000000000003E-3</v>
      </c>
      <c r="H51" s="17">
        <v>6.4000000000000003E-3</v>
      </c>
      <c r="I51" s="17">
        <v>6.4000000000000003E-3</v>
      </c>
      <c r="J51" s="1"/>
    </row>
    <row r="52" spans="1:10" x14ac:dyDescent="0.25">
      <c r="C52" s="13">
        <v>0</v>
      </c>
      <c r="D52" s="1" t="s">
        <v>29</v>
      </c>
      <c r="E52" s="20">
        <v>12182700400</v>
      </c>
      <c r="F52" s="20">
        <f>+E52*(1+$C52)</f>
        <v>12182700400</v>
      </c>
      <c r="G52" s="14">
        <f t="shared" ref="G52:I52" si="16">+F52*(1+$C52)</f>
        <v>12182700400</v>
      </c>
      <c r="H52" s="14">
        <f t="shared" si="16"/>
        <v>12182700400</v>
      </c>
      <c r="I52" s="14">
        <f t="shared" si="16"/>
        <v>12182700400</v>
      </c>
      <c r="J52" s="1"/>
    </row>
    <row r="53" spans="1:10" x14ac:dyDescent="0.25">
      <c r="C53" s="1"/>
      <c r="D53" s="1" t="s">
        <v>30</v>
      </c>
      <c r="E53" s="19">
        <v>5.0000000000000001E-3</v>
      </c>
      <c r="F53" s="19">
        <v>5.0000000000000001E-3</v>
      </c>
      <c r="G53" s="17">
        <v>5.0000000000000001E-3</v>
      </c>
      <c r="H53" s="17">
        <v>5.0000000000000001E-3</v>
      </c>
      <c r="I53" s="17">
        <v>5.0000000000000001E-3</v>
      </c>
      <c r="J53" s="1"/>
    </row>
    <row r="54" spans="1:10" x14ac:dyDescent="0.25">
      <c r="C54" s="15"/>
      <c r="D54" s="7" t="s">
        <v>31</v>
      </c>
      <c r="E54" s="21">
        <v>0</v>
      </c>
      <c r="F54" s="21">
        <v>0</v>
      </c>
      <c r="G54" s="13">
        <v>0.25</v>
      </c>
      <c r="H54" s="13">
        <v>0.25</v>
      </c>
      <c r="I54" s="13">
        <v>0.25</v>
      </c>
      <c r="J54" s="1"/>
    </row>
    <row r="55" spans="1:10" x14ac:dyDescent="0.25">
      <c r="A55">
        <v>199</v>
      </c>
      <c r="C55" s="1"/>
      <c r="D55" s="1" t="s">
        <v>46</v>
      </c>
      <c r="E55" s="22">
        <v>50</v>
      </c>
      <c r="F55" s="22">
        <v>50</v>
      </c>
      <c r="G55" s="18">
        <v>100</v>
      </c>
      <c r="H55" s="18">
        <v>100</v>
      </c>
      <c r="I55" s="18">
        <v>100</v>
      </c>
      <c r="J55" s="1"/>
    </row>
    <row r="56" spans="1:10" x14ac:dyDescent="0.25">
      <c r="A56">
        <v>162</v>
      </c>
      <c r="C56" s="1"/>
      <c r="D56" s="1" t="s">
        <v>47</v>
      </c>
      <c r="E56" s="22">
        <v>25</v>
      </c>
      <c r="F56" s="22">
        <v>25</v>
      </c>
      <c r="G56" s="18">
        <v>50</v>
      </c>
      <c r="H56" s="18">
        <v>50</v>
      </c>
      <c r="I56" s="18">
        <v>50</v>
      </c>
      <c r="J56" s="1"/>
    </row>
    <row r="57" spans="1:10" x14ac:dyDescent="0.25">
      <c r="A57">
        <v>190</v>
      </c>
      <c r="C57" s="1"/>
      <c r="D57" s="1" t="s">
        <v>48</v>
      </c>
      <c r="E57" s="22">
        <v>30</v>
      </c>
      <c r="F57" s="22">
        <v>30</v>
      </c>
      <c r="G57" s="18">
        <v>35</v>
      </c>
      <c r="H57" s="18">
        <v>35</v>
      </c>
      <c r="I57" s="18">
        <v>35</v>
      </c>
      <c r="J57" s="1"/>
    </row>
    <row r="58" spans="1:10" x14ac:dyDescent="0.25">
      <c r="A58">
        <v>1639</v>
      </c>
      <c r="C58" s="1"/>
      <c r="D58" s="1" t="s">
        <v>49</v>
      </c>
      <c r="E58" s="22">
        <v>20</v>
      </c>
      <c r="F58" s="22">
        <v>20</v>
      </c>
      <c r="G58" s="18">
        <v>25</v>
      </c>
      <c r="H58" s="18">
        <v>25</v>
      </c>
      <c r="I58" s="18">
        <v>25</v>
      </c>
      <c r="J58" s="1"/>
    </row>
    <row r="59" spans="1:10" x14ac:dyDescent="0.25">
      <c r="A59">
        <v>65</v>
      </c>
      <c r="C59" s="1"/>
      <c r="D59" s="1" t="s">
        <v>50</v>
      </c>
      <c r="E59" s="22">
        <v>20</v>
      </c>
      <c r="F59" s="22">
        <v>20</v>
      </c>
      <c r="G59" s="18">
        <v>25</v>
      </c>
      <c r="H59" s="18">
        <v>25</v>
      </c>
      <c r="I59" s="18">
        <v>25</v>
      </c>
      <c r="J59" s="1"/>
    </row>
    <row r="60" spans="1:10" x14ac:dyDescent="0.25">
      <c r="A60">
        <v>200</v>
      </c>
      <c r="C60" s="1"/>
      <c r="D60" s="1" t="s">
        <v>51</v>
      </c>
      <c r="E60" s="22">
        <v>25</v>
      </c>
      <c r="F60" s="22">
        <v>25</v>
      </c>
      <c r="G60" s="18">
        <v>30</v>
      </c>
      <c r="H60" s="18">
        <v>30</v>
      </c>
      <c r="I60" s="18">
        <v>30</v>
      </c>
      <c r="J60" s="1"/>
    </row>
    <row r="61" spans="1:10" x14ac:dyDescent="0.25">
      <c r="C61" s="1"/>
      <c r="D61" s="7" t="s">
        <v>32</v>
      </c>
      <c r="E61" s="23"/>
      <c r="F61" s="16">
        <v>1.7500000000000002E-2</v>
      </c>
      <c r="G61" s="16">
        <v>1.7500000000000002E-2</v>
      </c>
      <c r="H61" s="16">
        <v>1.7500000000000002E-2</v>
      </c>
      <c r="I61" s="16">
        <v>1.7500000000000002E-2</v>
      </c>
      <c r="J61" s="1"/>
    </row>
    <row r="62" spans="1:10" x14ac:dyDescent="0.25">
      <c r="C62" s="1"/>
      <c r="D62" s="7" t="s">
        <v>43</v>
      </c>
      <c r="E62" s="1"/>
      <c r="F62" s="25">
        <v>0.02</v>
      </c>
      <c r="G62" s="25">
        <v>0.02</v>
      </c>
      <c r="H62" s="25">
        <v>0.02</v>
      </c>
      <c r="I62" s="25">
        <v>0.02</v>
      </c>
      <c r="J62" s="1"/>
    </row>
    <row r="63" spans="1:10" x14ac:dyDescent="0.25">
      <c r="C63" s="1"/>
      <c r="D63" s="1"/>
      <c r="E63" s="1"/>
      <c r="F63" s="1"/>
      <c r="G63" s="1"/>
      <c r="H63" s="1"/>
      <c r="I63" s="1"/>
      <c r="J63" s="1"/>
    </row>
    <row r="64" spans="1:10" x14ac:dyDescent="0.25">
      <c r="C64" s="1"/>
      <c r="D64" s="1"/>
      <c r="E64" s="1"/>
      <c r="F64" s="1"/>
      <c r="G64" s="1"/>
      <c r="H64" s="1"/>
      <c r="I64" s="1"/>
      <c r="J64" s="1"/>
    </row>
    <row r="65" spans="3:10" x14ac:dyDescent="0.25">
      <c r="C65" s="1"/>
      <c r="D65" s="1"/>
      <c r="E65" s="1"/>
      <c r="F65" s="1"/>
      <c r="G65" s="1"/>
      <c r="H65" s="1"/>
      <c r="I65" s="1"/>
      <c r="J65" s="1"/>
    </row>
    <row r="66" spans="3:10" x14ac:dyDescent="0.25">
      <c r="C66" s="1"/>
      <c r="D66" s="1"/>
      <c r="E66" s="1"/>
      <c r="F66" s="1"/>
      <c r="G66" s="1"/>
      <c r="H66" s="1"/>
      <c r="I66" s="1"/>
      <c r="J66" s="1"/>
    </row>
    <row r="67" spans="3:10" x14ac:dyDescent="0.25">
      <c r="C67" s="1"/>
      <c r="D67" s="1"/>
      <c r="E67" s="1"/>
      <c r="F67" s="1"/>
      <c r="G67" s="1"/>
      <c r="H67" s="1"/>
      <c r="I67" s="1"/>
      <c r="J67" s="1"/>
    </row>
    <row r="68" spans="3:10" x14ac:dyDescent="0.25">
      <c r="C68" s="1"/>
      <c r="D68" s="1"/>
      <c r="E68" s="1"/>
      <c r="F68" s="1"/>
      <c r="G68" s="1"/>
      <c r="H68" s="1"/>
      <c r="I68" s="1"/>
      <c r="J68" s="1"/>
    </row>
    <row r="69" spans="3:10" x14ac:dyDescent="0.25">
      <c r="C69" s="1"/>
      <c r="D69" s="1"/>
      <c r="E69" s="1"/>
      <c r="F69" s="1"/>
      <c r="G69" s="1"/>
      <c r="H69" s="1"/>
      <c r="I69" s="1"/>
      <c r="J69" s="1"/>
    </row>
    <row r="70" spans="3:10" x14ac:dyDescent="0.25">
      <c r="C70" s="1"/>
      <c r="D70" s="1"/>
      <c r="E70" s="1"/>
      <c r="F70" s="1"/>
      <c r="G70" s="1"/>
      <c r="H70" s="1"/>
      <c r="I70" s="1"/>
      <c r="J70" s="1"/>
    </row>
    <row r="71" spans="3:10" x14ac:dyDescent="0.25">
      <c r="C71" s="1"/>
      <c r="D71" s="1"/>
      <c r="E71" s="1"/>
      <c r="F71" s="1"/>
      <c r="G71" s="1"/>
      <c r="H71" s="1"/>
      <c r="I71" s="1"/>
      <c r="J71" s="1"/>
    </row>
    <row r="72" spans="3:10" x14ac:dyDescent="0.25">
      <c r="C72" s="1"/>
      <c r="D72" s="1"/>
      <c r="E72" s="1"/>
      <c r="F72" s="1"/>
      <c r="G72" s="1"/>
      <c r="H72" s="1"/>
      <c r="I72" s="1"/>
      <c r="J72" s="1"/>
    </row>
    <row r="73" spans="3:10" x14ac:dyDescent="0.25">
      <c r="C73" s="1"/>
      <c r="D73" s="1"/>
      <c r="E73" s="1"/>
      <c r="F73" s="1"/>
      <c r="G73" s="1"/>
      <c r="H73" s="1"/>
      <c r="I73" s="1"/>
      <c r="J73" s="1"/>
    </row>
    <row r="74" spans="3:10" x14ac:dyDescent="0.25">
      <c r="C74" s="1"/>
      <c r="D74" s="1"/>
      <c r="E74" s="1"/>
      <c r="F74" s="1"/>
      <c r="G74" s="1"/>
      <c r="H74" s="1"/>
      <c r="I74" s="1"/>
      <c r="J74" s="1"/>
    </row>
    <row r="75" spans="3:10" x14ac:dyDescent="0.25">
      <c r="C75" s="1"/>
      <c r="D75" s="1"/>
      <c r="E75" s="1"/>
      <c r="F75" s="1"/>
      <c r="G75" s="1"/>
      <c r="H75" s="1"/>
      <c r="I75" s="1"/>
      <c r="J75" s="1"/>
    </row>
    <row r="76" spans="3:10" x14ac:dyDescent="0.25">
      <c r="C76" s="1"/>
      <c r="D76" s="1"/>
      <c r="E76" s="1"/>
      <c r="F76" s="1"/>
      <c r="G76" s="1"/>
      <c r="H76" s="1"/>
      <c r="I76" s="1"/>
      <c r="J76" s="1"/>
    </row>
    <row r="77" spans="3:10" x14ac:dyDescent="0.25">
      <c r="C77" s="1"/>
      <c r="D77" s="1"/>
      <c r="E77" s="1"/>
      <c r="F77" s="1"/>
      <c r="G77" s="1"/>
      <c r="H77" s="1"/>
      <c r="I77" s="1"/>
      <c r="J77" s="1"/>
    </row>
    <row r="78" spans="3:10" x14ac:dyDescent="0.25">
      <c r="C78" s="1"/>
      <c r="D78" s="1"/>
      <c r="E78" s="1"/>
      <c r="F78" s="1"/>
      <c r="G78" s="1"/>
      <c r="H78" s="1"/>
      <c r="I78" s="1"/>
      <c r="J78" s="1"/>
    </row>
    <row r="79" spans="3:10" x14ac:dyDescent="0.25">
      <c r="C79" s="1"/>
      <c r="D79" s="1"/>
      <c r="E79" s="1"/>
      <c r="F79" s="1"/>
      <c r="G79" s="1"/>
      <c r="H79" s="1"/>
      <c r="I79" s="1"/>
      <c r="J79" s="1"/>
    </row>
    <row r="80" spans="3:10" x14ac:dyDescent="0.25">
      <c r="C80" s="1"/>
      <c r="D80" s="1"/>
      <c r="E80" s="1"/>
      <c r="F80" s="1"/>
      <c r="G80" s="1"/>
      <c r="H80" s="1"/>
      <c r="I80" s="1"/>
      <c r="J80" s="1"/>
    </row>
    <row r="81" spans="3:10" x14ac:dyDescent="0.25">
      <c r="C81" s="1"/>
      <c r="D81" s="1"/>
      <c r="E81" s="1"/>
      <c r="F81" s="1"/>
      <c r="G81" s="1"/>
      <c r="H81" s="1"/>
      <c r="I81" s="1"/>
      <c r="J81" s="1"/>
    </row>
    <row r="82" spans="3:10" x14ac:dyDescent="0.25">
      <c r="C82" s="1"/>
      <c r="D82" s="1"/>
      <c r="E82" s="1"/>
      <c r="F82" s="1"/>
      <c r="G82" s="1"/>
      <c r="H82" s="1"/>
      <c r="I82" s="1"/>
      <c r="J82" s="1"/>
    </row>
    <row r="83" spans="3:10" x14ac:dyDescent="0.25">
      <c r="C83" s="1"/>
      <c r="D83" s="1"/>
      <c r="E83" s="1"/>
      <c r="F83" s="1"/>
      <c r="G83" s="1"/>
      <c r="H83" s="1"/>
      <c r="I83" s="1"/>
      <c r="J83" s="1"/>
    </row>
    <row r="84" spans="3:10" x14ac:dyDescent="0.25">
      <c r="C84" s="1"/>
      <c r="D84" s="1"/>
      <c r="E84" s="1"/>
      <c r="F84" s="1"/>
      <c r="G84" s="1"/>
      <c r="H84" s="1"/>
      <c r="I84" s="1"/>
      <c r="J84" s="1"/>
    </row>
    <row r="85" spans="3:10" x14ac:dyDescent="0.25">
      <c r="C85" s="1"/>
      <c r="D85" s="1"/>
      <c r="E85" s="1"/>
      <c r="F85" s="1"/>
      <c r="G85" s="1"/>
      <c r="H85" s="1"/>
      <c r="I85" s="1"/>
      <c r="J85" s="1"/>
    </row>
    <row r="86" spans="3:10" x14ac:dyDescent="0.25">
      <c r="C86" s="1"/>
      <c r="D86" s="1"/>
      <c r="E86" s="1"/>
      <c r="F86" s="1"/>
      <c r="G86" s="1"/>
      <c r="H86" s="1"/>
      <c r="I86" s="1"/>
      <c r="J86" s="1"/>
    </row>
    <row r="87" spans="3:10" x14ac:dyDescent="0.25">
      <c r="C87" s="1"/>
      <c r="D87" s="1"/>
      <c r="E87" s="1"/>
      <c r="F87" s="1"/>
      <c r="G87" s="1"/>
      <c r="H87" s="1"/>
      <c r="I87" s="1"/>
      <c r="J87" s="1"/>
    </row>
    <row r="88" spans="3:10" x14ac:dyDescent="0.25">
      <c r="C88" s="1"/>
      <c r="D88" s="1"/>
      <c r="E88" s="1"/>
      <c r="F88" s="1"/>
      <c r="G88" s="1"/>
      <c r="H88" s="1"/>
      <c r="I88" s="1"/>
      <c r="J88" s="1"/>
    </row>
    <row r="89" spans="3:10" x14ac:dyDescent="0.25">
      <c r="C89" s="1"/>
      <c r="D89" s="1"/>
      <c r="E89" s="1"/>
      <c r="F89" s="1"/>
      <c r="G89" s="1"/>
      <c r="H89" s="1"/>
      <c r="I89" s="1"/>
      <c r="J89" s="1"/>
    </row>
    <row r="90" spans="3:10" x14ac:dyDescent="0.25">
      <c r="C90" s="1"/>
      <c r="D90" s="1"/>
      <c r="E90" s="1"/>
      <c r="F90" s="1"/>
      <c r="G90" s="1"/>
      <c r="H90" s="1"/>
      <c r="I90" s="1"/>
      <c r="J90" s="1"/>
    </row>
    <row r="91" spans="3:10" x14ac:dyDescent="0.25">
      <c r="C91" s="1"/>
      <c r="D91" s="1"/>
      <c r="E91" s="1"/>
      <c r="F91" s="1"/>
      <c r="G91" s="1"/>
      <c r="H91" s="1"/>
      <c r="I91" s="1"/>
      <c r="J91" s="1"/>
    </row>
    <row r="92" spans="3:10" x14ac:dyDescent="0.25">
      <c r="C92" s="1"/>
      <c r="D92" s="1"/>
      <c r="E92" s="1"/>
      <c r="F92" s="1"/>
      <c r="G92" s="1"/>
      <c r="H92" s="1"/>
      <c r="I92" s="1"/>
      <c r="J92" s="1"/>
    </row>
    <row r="93" spans="3:10" x14ac:dyDescent="0.25">
      <c r="C93" s="1"/>
      <c r="D93" s="1"/>
      <c r="E93" s="1"/>
      <c r="F93" s="1"/>
      <c r="G93" s="1"/>
      <c r="H93" s="1"/>
      <c r="I93" s="1"/>
      <c r="J93" s="1"/>
    </row>
    <row r="94" spans="3:10" x14ac:dyDescent="0.25">
      <c r="C94" s="1"/>
      <c r="D94" s="1"/>
      <c r="E94" s="1"/>
      <c r="F94" s="1"/>
      <c r="G94" s="1"/>
      <c r="H94" s="1"/>
      <c r="I94" s="1"/>
      <c r="J94" s="1"/>
    </row>
    <row r="95" spans="3:10" x14ac:dyDescent="0.25">
      <c r="C95" s="1"/>
      <c r="D95" s="1"/>
      <c r="E95" s="1"/>
      <c r="F95" s="1"/>
      <c r="G95" s="1"/>
      <c r="H95" s="1"/>
      <c r="I95" s="1"/>
      <c r="J95" s="1"/>
    </row>
    <row r="96" spans="3:10" x14ac:dyDescent="0.25">
      <c r="C96" s="1"/>
      <c r="D96" s="1"/>
      <c r="E96" s="1"/>
      <c r="F96" s="1"/>
      <c r="G96" s="1"/>
      <c r="H96" s="1"/>
      <c r="I96" s="1"/>
      <c r="J96" s="1"/>
    </row>
    <row r="97" spans="3:10" x14ac:dyDescent="0.25">
      <c r="C97" s="1"/>
      <c r="D97" s="1"/>
      <c r="E97" s="1"/>
      <c r="F97" s="1"/>
      <c r="G97" s="1"/>
      <c r="H97" s="1"/>
      <c r="I97" s="1"/>
      <c r="J97" s="1"/>
    </row>
    <row r="98" spans="3:10" x14ac:dyDescent="0.25">
      <c r="C98" s="1"/>
      <c r="D98" s="1"/>
      <c r="E98" s="1"/>
      <c r="F98" s="1"/>
      <c r="G98" s="1"/>
      <c r="H98" s="1"/>
      <c r="I98" s="1"/>
      <c r="J98" s="1"/>
    </row>
    <row r="99" spans="3:10" x14ac:dyDescent="0.25">
      <c r="C99" s="1"/>
      <c r="D99" s="1"/>
      <c r="E99" s="1"/>
      <c r="F99" s="1"/>
      <c r="G99" s="1"/>
      <c r="H99" s="1"/>
      <c r="I99" s="1"/>
      <c r="J99" s="1"/>
    </row>
    <row r="100" spans="3:10" x14ac:dyDescent="0.25">
      <c r="C100" s="1"/>
      <c r="D100" s="1"/>
      <c r="E100" s="1"/>
      <c r="F100" s="1"/>
      <c r="G100" s="1"/>
      <c r="H100" s="1"/>
      <c r="I100" s="1"/>
      <c r="J100" s="1"/>
    </row>
    <row r="101" spans="3:10" x14ac:dyDescent="0.25">
      <c r="C101" s="1"/>
      <c r="D101" s="1"/>
      <c r="E101" s="1"/>
      <c r="F101" s="1"/>
      <c r="G101" s="1"/>
      <c r="H101" s="1"/>
      <c r="I101" s="1"/>
      <c r="J101" s="1"/>
    </row>
    <row r="102" spans="3:10" x14ac:dyDescent="0.25">
      <c r="C102" s="1"/>
      <c r="D102" s="1"/>
      <c r="E102" s="1"/>
      <c r="F102" s="1"/>
      <c r="G102" s="1"/>
      <c r="H102" s="1"/>
      <c r="I102" s="1"/>
      <c r="J102" s="1"/>
    </row>
    <row r="103" spans="3:10" x14ac:dyDescent="0.25">
      <c r="C103" s="1"/>
      <c r="D103" s="1"/>
      <c r="E103" s="1"/>
      <c r="F103" s="1"/>
      <c r="G103" s="1"/>
      <c r="H103" s="1"/>
      <c r="I103" s="1"/>
      <c r="J103" s="1"/>
    </row>
    <row r="104" spans="3:10" x14ac:dyDescent="0.25">
      <c r="C104" s="1"/>
      <c r="D104" s="1"/>
      <c r="E104" s="1"/>
      <c r="F104" s="1"/>
      <c r="G104" s="1"/>
      <c r="H104" s="1"/>
      <c r="I104" s="1"/>
      <c r="J104" s="1"/>
    </row>
    <row r="105" spans="3:10" x14ac:dyDescent="0.25">
      <c r="C105" s="1"/>
      <c r="D105" s="1"/>
      <c r="E105" s="1"/>
      <c r="F105" s="1"/>
      <c r="G105" s="1"/>
      <c r="H105" s="1"/>
      <c r="I105" s="1"/>
      <c r="J105" s="1"/>
    </row>
    <row r="106" spans="3:10" x14ac:dyDescent="0.25">
      <c r="C106" s="1"/>
      <c r="D106" s="1"/>
      <c r="E106" s="1"/>
      <c r="F106" s="1"/>
      <c r="G106" s="1"/>
      <c r="H106" s="1"/>
      <c r="I106" s="1"/>
      <c r="J106" s="1"/>
    </row>
    <row r="107" spans="3:10" x14ac:dyDescent="0.25">
      <c r="C107" s="1"/>
      <c r="D107" s="1"/>
      <c r="E107" s="1"/>
      <c r="F107" s="1"/>
      <c r="G107" s="1"/>
      <c r="H107" s="1"/>
      <c r="I107" s="1"/>
      <c r="J107" s="1"/>
    </row>
    <row r="108" spans="3:10" x14ac:dyDescent="0.25">
      <c r="C108" s="1"/>
      <c r="D108" s="1"/>
      <c r="E108" s="1"/>
      <c r="F108" s="1"/>
      <c r="G108" s="1"/>
      <c r="H108" s="1"/>
      <c r="I108" s="1"/>
      <c r="J108" s="1"/>
    </row>
    <row r="109" spans="3:10" x14ac:dyDescent="0.25">
      <c r="C109" s="1"/>
      <c r="D109" s="1"/>
      <c r="E109" s="1"/>
      <c r="F109" s="1"/>
      <c r="G109" s="1"/>
      <c r="H109" s="1"/>
      <c r="I109" s="1"/>
      <c r="J109" s="1"/>
    </row>
    <row r="110" spans="3:10" x14ac:dyDescent="0.25">
      <c r="C110" s="1"/>
      <c r="D110" s="1"/>
      <c r="E110" s="1"/>
      <c r="F110" s="1"/>
      <c r="G110" s="1"/>
      <c r="H110" s="1"/>
      <c r="I110" s="1"/>
      <c r="J110" s="1"/>
    </row>
    <row r="111" spans="3:10" x14ac:dyDescent="0.25">
      <c r="C111" s="1"/>
      <c r="D111" s="1"/>
      <c r="E111" s="1"/>
      <c r="F111" s="1"/>
      <c r="G111" s="1"/>
      <c r="H111" s="1"/>
      <c r="I111" s="1"/>
      <c r="J111" s="1"/>
    </row>
    <row r="112" spans="3:10" x14ac:dyDescent="0.25">
      <c r="C112" s="1"/>
      <c r="D112" s="1"/>
      <c r="E112" s="1"/>
      <c r="F112" s="1"/>
      <c r="G112" s="1"/>
      <c r="H112" s="1"/>
      <c r="I112" s="1"/>
      <c r="J112" s="1"/>
    </row>
    <row r="113" spans="3:10" x14ac:dyDescent="0.25">
      <c r="C113" s="1"/>
      <c r="D113" s="1"/>
      <c r="E113" s="1"/>
      <c r="F113" s="1"/>
      <c r="G113" s="1"/>
      <c r="H113" s="1"/>
      <c r="I113" s="1"/>
      <c r="J113" s="1"/>
    </row>
    <row r="114" spans="3:10" x14ac:dyDescent="0.25">
      <c r="C114" s="1"/>
      <c r="D114" s="1"/>
      <c r="E114" s="1"/>
      <c r="F114" s="1"/>
      <c r="G114" s="1"/>
      <c r="H114" s="1"/>
      <c r="I114" s="1"/>
      <c r="J114" s="1"/>
    </row>
    <row r="115" spans="3:10" x14ac:dyDescent="0.25">
      <c r="C115" s="1"/>
      <c r="D115" s="1"/>
      <c r="E115" s="1"/>
      <c r="F115" s="1"/>
      <c r="G115" s="1"/>
      <c r="H115" s="1"/>
      <c r="I115" s="1"/>
      <c r="J115" s="1"/>
    </row>
    <row r="116" spans="3:10" x14ac:dyDescent="0.25">
      <c r="C116" s="1"/>
      <c r="D116" s="1"/>
      <c r="E116" s="1"/>
      <c r="F116" s="1"/>
      <c r="G116" s="1"/>
      <c r="H116" s="1"/>
      <c r="I116" s="1"/>
      <c r="J116" s="1"/>
    </row>
    <row r="117" spans="3:10" x14ac:dyDescent="0.25">
      <c r="C117" s="1"/>
      <c r="D117" s="1"/>
      <c r="E117" s="1"/>
      <c r="F117" s="1"/>
      <c r="G117" s="1"/>
      <c r="H117" s="1"/>
      <c r="I117" s="1"/>
      <c r="J117" s="1"/>
    </row>
    <row r="118" spans="3:10" x14ac:dyDescent="0.25">
      <c r="C118" s="1"/>
      <c r="D118" s="1"/>
      <c r="E118" s="1"/>
      <c r="F118" s="1"/>
      <c r="G118" s="1"/>
      <c r="H118" s="1"/>
      <c r="I118" s="1"/>
      <c r="J118" s="1"/>
    </row>
    <row r="119" spans="3:10" x14ac:dyDescent="0.25">
      <c r="C119" s="1"/>
      <c r="D119" s="1"/>
      <c r="E119" s="1"/>
      <c r="F119" s="1"/>
      <c r="G119" s="1"/>
      <c r="H119" s="1"/>
      <c r="I119" s="1"/>
      <c r="J119" s="1"/>
    </row>
    <row r="120" spans="3:10" x14ac:dyDescent="0.25">
      <c r="C120" s="1"/>
      <c r="D120" s="1"/>
      <c r="E120" s="1"/>
      <c r="F120" s="1"/>
      <c r="G120" s="1"/>
      <c r="H120" s="1"/>
      <c r="I120" s="1"/>
      <c r="J120" s="1"/>
    </row>
    <row r="121" spans="3:10" x14ac:dyDescent="0.25">
      <c r="C121" s="1"/>
      <c r="D121" s="1"/>
      <c r="E121" s="1"/>
      <c r="F121" s="1"/>
      <c r="G121" s="1"/>
      <c r="H121" s="1"/>
      <c r="I121" s="1"/>
      <c r="J121" s="1"/>
    </row>
    <row r="122" spans="3:10" x14ac:dyDescent="0.25">
      <c r="C122" s="1"/>
      <c r="D122" s="1"/>
      <c r="E122" s="1"/>
      <c r="F122" s="1"/>
      <c r="G122" s="1"/>
      <c r="H122" s="1"/>
      <c r="I122" s="1"/>
      <c r="J122" s="1"/>
    </row>
    <row r="123" spans="3:10" x14ac:dyDescent="0.25">
      <c r="C123" s="1"/>
      <c r="D123" s="1"/>
      <c r="E123" s="1"/>
      <c r="F123" s="1"/>
      <c r="G123" s="1"/>
      <c r="H123" s="1"/>
      <c r="I123" s="1"/>
      <c r="J123" s="1"/>
    </row>
    <row r="124" spans="3:10" x14ac:dyDescent="0.25">
      <c r="C124" s="1"/>
      <c r="D124" s="1"/>
      <c r="E124" s="1"/>
      <c r="F124" s="1"/>
      <c r="G124" s="1"/>
      <c r="H124" s="1"/>
      <c r="I124" s="1"/>
      <c r="J124" s="1"/>
    </row>
    <row r="125" spans="3:10" x14ac:dyDescent="0.25">
      <c r="C125" s="1"/>
      <c r="D125" s="1"/>
      <c r="E125" s="1"/>
      <c r="F125" s="1"/>
      <c r="G125" s="1"/>
      <c r="H125" s="1"/>
      <c r="I125" s="1"/>
      <c r="J125" s="1"/>
    </row>
    <row r="126" spans="3:10" x14ac:dyDescent="0.25">
      <c r="C126" s="1"/>
      <c r="D126" s="1"/>
      <c r="E126" s="1"/>
      <c r="F126" s="1"/>
      <c r="G126" s="1"/>
      <c r="H126" s="1"/>
      <c r="I126" s="1"/>
      <c r="J126" s="1"/>
    </row>
    <row r="127" spans="3:10" x14ac:dyDescent="0.25">
      <c r="C127" s="1"/>
      <c r="D127" s="1"/>
      <c r="E127" s="1"/>
      <c r="F127" s="1"/>
      <c r="G127" s="1"/>
      <c r="H127" s="1"/>
      <c r="I127" s="1"/>
      <c r="J127" s="1"/>
    </row>
    <row r="128" spans="3:10" x14ac:dyDescent="0.25">
      <c r="C128" s="1"/>
      <c r="D128" s="1"/>
      <c r="E128" s="1"/>
      <c r="F128" s="1"/>
      <c r="G128" s="1"/>
      <c r="H128" s="1"/>
      <c r="I128" s="1"/>
      <c r="J128" s="1"/>
    </row>
    <row r="129" spans="3:10" x14ac:dyDescent="0.25">
      <c r="C129" s="1"/>
      <c r="D129" s="1"/>
      <c r="E129" s="1"/>
      <c r="F129" s="1"/>
      <c r="G129" s="1"/>
      <c r="H129" s="1"/>
      <c r="I129" s="1"/>
      <c r="J129" s="1"/>
    </row>
    <row r="130" spans="3:10" x14ac:dyDescent="0.25">
      <c r="C130" s="1"/>
      <c r="D130" s="1"/>
      <c r="E130" s="1"/>
      <c r="F130" s="1"/>
      <c r="G130" s="1"/>
      <c r="H130" s="1"/>
      <c r="I130" s="1"/>
      <c r="J130" s="1"/>
    </row>
    <row r="131" spans="3:10" x14ac:dyDescent="0.25">
      <c r="C131" s="1"/>
      <c r="D131" s="1"/>
      <c r="E131" s="1"/>
      <c r="F131" s="1"/>
      <c r="G131" s="1"/>
      <c r="H131" s="1"/>
      <c r="I131" s="1"/>
      <c r="J131" s="1"/>
    </row>
    <row r="132" spans="3:10" x14ac:dyDescent="0.25">
      <c r="C132" s="1"/>
      <c r="D132" s="1"/>
      <c r="E132" s="1"/>
      <c r="F132" s="1"/>
      <c r="G132" s="1"/>
      <c r="H132" s="1"/>
      <c r="I132" s="1"/>
      <c r="J132" s="1"/>
    </row>
    <row r="133" spans="3:10" x14ac:dyDescent="0.25">
      <c r="C133" s="1"/>
      <c r="D133" s="1"/>
      <c r="E133" s="1"/>
      <c r="F133" s="1"/>
      <c r="G133" s="1"/>
      <c r="H133" s="1"/>
      <c r="I133" s="1"/>
      <c r="J133" s="1"/>
    </row>
    <row r="134" spans="3:10" x14ac:dyDescent="0.25">
      <c r="C134" s="1"/>
      <c r="D134" s="1"/>
      <c r="E134" s="1"/>
      <c r="F134" s="1"/>
      <c r="G134" s="1"/>
      <c r="H134" s="1"/>
      <c r="I134" s="1"/>
      <c r="J134" s="1"/>
    </row>
    <row r="135" spans="3:10" x14ac:dyDescent="0.25">
      <c r="C135" s="1"/>
      <c r="D135" s="1"/>
      <c r="E135" s="1"/>
      <c r="F135" s="1"/>
      <c r="G135" s="1"/>
      <c r="H135" s="1"/>
      <c r="I135" s="1"/>
      <c r="J135" s="1"/>
    </row>
    <row r="136" spans="3:10" x14ac:dyDescent="0.25">
      <c r="C136" s="1"/>
      <c r="D136" s="1"/>
      <c r="E136" s="1"/>
      <c r="F136" s="1"/>
      <c r="G136" s="1"/>
      <c r="H136" s="1"/>
      <c r="I136" s="1"/>
      <c r="J136" s="1"/>
    </row>
    <row r="137" spans="3:10" x14ac:dyDescent="0.25">
      <c r="C137" s="1"/>
      <c r="D137" s="1"/>
      <c r="E137" s="1"/>
      <c r="F137" s="1"/>
      <c r="G137" s="1"/>
      <c r="H137" s="1"/>
      <c r="I137" s="1"/>
      <c r="J137" s="1"/>
    </row>
    <row r="138" spans="3:10" x14ac:dyDescent="0.25">
      <c r="C138" s="1"/>
      <c r="D138" s="1"/>
      <c r="E138" s="1"/>
      <c r="F138" s="1"/>
      <c r="G138" s="1"/>
      <c r="H138" s="1"/>
      <c r="I138" s="1"/>
      <c r="J138" s="1"/>
    </row>
    <row r="139" spans="3:10" x14ac:dyDescent="0.25">
      <c r="C139" s="1"/>
      <c r="D139" s="1"/>
      <c r="E139" s="1"/>
      <c r="F139" s="1"/>
      <c r="G139" s="1"/>
      <c r="H139" s="1"/>
      <c r="I139" s="1"/>
      <c r="J1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D878-4394-4EA0-BEA5-ED67E2284512}">
  <dimension ref="A1:J139"/>
  <sheetViews>
    <sheetView workbookViewId="0">
      <selection activeCell="D10" sqref="D10"/>
    </sheetView>
  </sheetViews>
  <sheetFormatPr defaultRowHeight="15" x14ac:dyDescent="0.25"/>
  <cols>
    <col min="3" max="3" width="11.7109375" customWidth="1"/>
    <col min="4" max="4" width="30" customWidth="1"/>
    <col min="5" max="10" width="15.7109375" customWidth="1"/>
  </cols>
  <sheetData>
    <row r="1" spans="3:10" x14ac:dyDescent="0.25">
      <c r="C1" s="1"/>
      <c r="D1" s="1"/>
      <c r="E1" s="1"/>
      <c r="F1" s="1"/>
      <c r="G1" s="1"/>
      <c r="H1" s="1"/>
      <c r="I1" s="1"/>
      <c r="J1" s="1"/>
    </row>
    <row r="2" spans="3:10" x14ac:dyDescent="0.25"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/>
    </row>
    <row r="3" spans="3:10" x14ac:dyDescent="0.25">
      <c r="C3" s="1"/>
      <c r="D3" s="1"/>
      <c r="E3" s="1"/>
      <c r="F3" s="1"/>
      <c r="G3" s="1"/>
      <c r="H3" s="1"/>
      <c r="I3" s="1"/>
      <c r="J3" s="1"/>
    </row>
    <row r="4" spans="3:10" x14ac:dyDescent="0.25">
      <c r="C4" s="1"/>
      <c r="D4" s="3" t="s">
        <v>5</v>
      </c>
      <c r="E4" s="4">
        <v>3679000</v>
      </c>
      <c r="F4" s="5">
        <f>+E39</f>
        <v>3505898.8698469996</v>
      </c>
      <c r="G4" s="5">
        <f t="shared" ref="G4:I4" si="0">+F39</f>
        <v>3150894.2063208222</v>
      </c>
      <c r="H4" s="5">
        <f t="shared" si="0"/>
        <v>2620718.8804953014</v>
      </c>
      <c r="I4" s="5">
        <f t="shared" si="0"/>
        <v>1936384.2882008282</v>
      </c>
      <c r="J4" s="1"/>
    </row>
    <row r="5" spans="3:10" x14ac:dyDescent="0.25">
      <c r="C5" s="1"/>
      <c r="D5" s="1"/>
      <c r="E5" s="1"/>
      <c r="F5" s="1"/>
      <c r="G5" s="1"/>
      <c r="H5" s="1"/>
      <c r="I5" s="1"/>
      <c r="J5" s="1"/>
    </row>
    <row r="6" spans="3:10" x14ac:dyDescent="0.25">
      <c r="C6" s="1"/>
      <c r="D6" s="3" t="s">
        <v>6</v>
      </c>
      <c r="E6" s="1"/>
      <c r="F6" s="1"/>
      <c r="G6" s="1"/>
      <c r="H6" s="1"/>
      <c r="I6" s="1"/>
      <c r="J6" s="1"/>
    </row>
    <row r="7" spans="3:10" x14ac:dyDescent="0.25">
      <c r="C7" s="1"/>
      <c r="D7" s="1"/>
      <c r="E7" s="1"/>
      <c r="F7" s="1"/>
      <c r="G7" s="1"/>
      <c r="H7" s="1"/>
      <c r="I7" s="1"/>
      <c r="J7" s="1"/>
    </row>
    <row r="8" spans="3:10" x14ac:dyDescent="0.25">
      <c r="C8" s="1"/>
      <c r="D8" s="1"/>
      <c r="E8" s="2"/>
      <c r="F8" s="2"/>
      <c r="G8" s="2"/>
      <c r="H8" s="2"/>
      <c r="I8" s="2"/>
      <c r="J8" s="1"/>
    </row>
    <row r="9" spans="3:10" x14ac:dyDescent="0.25">
      <c r="C9" s="1"/>
      <c r="D9" s="1" t="s">
        <v>52</v>
      </c>
      <c r="E9" s="6">
        <f>+E48/100*E49+E50*E51/100</f>
        <v>1703228.8498470001</v>
      </c>
      <c r="F9" s="6">
        <f t="shared" ref="F9:I9" si="1">+F48/100*F49+F50*F51/100</f>
        <v>1677006.0862515001</v>
      </c>
      <c r="G9" s="6">
        <f t="shared" si="1"/>
        <v>1651570.005563865</v>
      </c>
      <c r="H9" s="6">
        <f t="shared" si="1"/>
        <v>1626897.0072968591</v>
      </c>
      <c r="I9" s="6">
        <f t="shared" si="1"/>
        <v>1602964.1989778632</v>
      </c>
      <c r="J9" s="1"/>
    </row>
    <row r="10" spans="3:10" x14ac:dyDescent="0.25">
      <c r="C10" s="1"/>
      <c r="D10" s="1" t="s">
        <v>33</v>
      </c>
      <c r="E10" s="6">
        <f>+E52/100*E53</f>
        <v>609135.02</v>
      </c>
      <c r="F10" s="6">
        <f t="shared" ref="F10:I10" si="2">+F52/100*F53</f>
        <v>609135.02</v>
      </c>
      <c r="G10" s="6">
        <f t="shared" si="2"/>
        <v>609135.02</v>
      </c>
      <c r="H10" s="6">
        <f t="shared" si="2"/>
        <v>609135.02</v>
      </c>
      <c r="I10" s="6">
        <f t="shared" si="2"/>
        <v>609135.02</v>
      </c>
      <c r="J10" s="1"/>
    </row>
    <row r="11" spans="3:10" x14ac:dyDescent="0.25">
      <c r="C11" s="1"/>
      <c r="D11" s="7" t="s">
        <v>34</v>
      </c>
      <c r="E11" s="6">
        <v>18000</v>
      </c>
      <c r="F11" s="6">
        <v>18000</v>
      </c>
      <c r="G11" s="6">
        <f>+$E11*(1+G54)</f>
        <v>18000</v>
      </c>
      <c r="H11" s="6">
        <f t="shared" ref="H11:I11" si="3">+$E11*(1+H54)</f>
        <v>18000</v>
      </c>
      <c r="I11" s="6">
        <f t="shared" si="3"/>
        <v>18000</v>
      </c>
      <c r="J11" s="1"/>
    </row>
    <row r="12" spans="3:10" x14ac:dyDescent="0.25">
      <c r="C12" s="1"/>
      <c r="D12" s="7" t="s">
        <v>35</v>
      </c>
      <c r="E12" s="6">
        <f>+$A55*E55</f>
        <v>9950</v>
      </c>
      <c r="F12" s="6">
        <f t="shared" ref="F12:I12" si="4">+$A55*F55</f>
        <v>9950</v>
      </c>
      <c r="G12" s="6">
        <f t="shared" si="4"/>
        <v>9950</v>
      </c>
      <c r="H12" s="6">
        <f t="shared" si="4"/>
        <v>9950</v>
      </c>
      <c r="I12" s="6">
        <f t="shared" si="4"/>
        <v>9950</v>
      </c>
      <c r="J12" s="1"/>
    </row>
    <row r="13" spans="3:10" x14ac:dyDescent="0.25">
      <c r="C13" s="1"/>
      <c r="D13" s="7" t="s">
        <v>36</v>
      </c>
      <c r="E13" s="6">
        <f>+$A57*E57</f>
        <v>5700</v>
      </c>
      <c r="F13" s="6">
        <f t="shared" ref="F13:I13" si="5">+$A57*F57</f>
        <v>5700</v>
      </c>
      <c r="G13" s="6">
        <f t="shared" si="5"/>
        <v>5700</v>
      </c>
      <c r="H13" s="6">
        <f t="shared" si="5"/>
        <v>5700</v>
      </c>
      <c r="I13" s="6">
        <f t="shared" si="5"/>
        <v>5700</v>
      </c>
      <c r="J13" s="1"/>
    </row>
    <row r="14" spans="3:10" x14ac:dyDescent="0.25">
      <c r="C14" s="1"/>
      <c r="D14" s="7" t="s">
        <v>37</v>
      </c>
      <c r="E14" s="6">
        <f>+$A56*E56</f>
        <v>4050</v>
      </c>
      <c r="F14" s="6">
        <f t="shared" ref="F14:I14" si="6">+$A56*F56</f>
        <v>4050</v>
      </c>
      <c r="G14" s="6">
        <f t="shared" si="6"/>
        <v>4050</v>
      </c>
      <c r="H14" s="6">
        <f t="shared" si="6"/>
        <v>4050</v>
      </c>
      <c r="I14" s="6">
        <f t="shared" si="6"/>
        <v>4050</v>
      </c>
      <c r="J14" s="1"/>
    </row>
    <row r="15" spans="3:10" x14ac:dyDescent="0.25">
      <c r="C15" s="1"/>
      <c r="D15" s="1" t="s">
        <v>38</v>
      </c>
      <c r="E15" s="6">
        <f>+$A58*E58</f>
        <v>32780</v>
      </c>
      <c r="F15" s="6">
        <f t="shared" ref="F15:I17" si="7">+$A58*F58</f>
        <v>32780</v>
      </c>
      <c r="G15" s="6">
        <f t="shared" si="7"/>
        <v>32780</v>
      </c>
      <c r="H15" s="6">
        <f t="shared" si="7"/>
        <v>32780</v>
      </c>
      <c r="I15" s="6">
        <f t="shared" si="7"/>
        <v>32780</v>
      </c>
      <c r="J15" s="1"/>
    </row>
    <row r="16" spans="3:10" x14ac:dyDescent="0.25">
      <c r="C16" s="1"/>
      <c r="D16" s="1" t="s">
        <v>39</v>
      </c>
      <c r="E16" s="6">
        <f>+$A59*E59</f>
        <v>1300</v>
      </c>
      <c r="F16" s="6">
        <f t="shared" si="7"/>
        <v>1300</v>
      </c>
      <c r="G16" s="6">
        <f t="shared" si="7"/>
        <v>1300</v>
      </c>
      <c r="H16" s="6">
        <f t="shared" si="7"/>
        <v>1300</v>
      </c>
      <c r="I16" s="6">
        <f t="shared" si="7"/>
        <v>1300</v>
      </c>
      <c r="J16" s="1"/>
    </row>
    <row r="17" spans="3:10" x14ac:dyDescent="0.25">
      <c r="C17" s="1"/>
      <c r="D17" s="1" t="s">
        <v>40</v>
      </c>
      <c r="E17" s="6">
        <f>+$A60*E60</f>
        <v>5000</v>
      </c>
      <c r="F17" s="6">
        <f t="shared" si="7"/>
        <v>5000</v>
      </c>
      <c r="G17" s="6">
        <f t="shared" si="7"/>
        <v>5000</v>
      </c>
      <c r="H17" s="6">
        <f t="shared" si="7"/>
        <v>5000</v>
      </c>
      <c r="I17" s="6">
        <f t="shared" si="7"/>
        <v>5000</v>
      </c>
      <c r="J17" s="1"/>
    </row>
    <row r="18" spans="3:10" x14ac:dyDescent="0.25">
      <c r="C18" s="1"/>
      <c r="D18" s="1" t="s">
        <v>7</v>
      </c>
      <c r="E18" s="6">
        <v>5000</v>
      </c>
      <c r="F18" s="6">
        <v>5000</v>
      </c>
      <c r="G18" s="6">
        <v>5000</v>
      </c>
      <c r="H18" s="6">
        <v>5000</v>
      </c>
      <c r="I18" s="6">
        <v>5000</v>
      </c>
      <c r="J18" s="1"/>
    </row>
    <row r="19" spans="3:10" x14ac:dyDescent="0.25">
      <c r="C19" s="1"/>
      <c r="D19" s="1" t="s">
        <v>8</v>
      </c>
      <c r="E19" s="6">
        <v>70000</v>
      </c>
      <c r="F19" s="6">
        <f>E39*F61</f>
        <v>61353.230222322498</v>
      </c>
      <c r="G19" s="6">
        <f t="shared" ref="G19:I19" si="8">F39*G61</f>
        <v>55140.648610614393</v>
      </c>
      <c r="H19" s="6">
        <f t="shared" si="8"/>
        <v>45862.580408667782</v>
      </c>
      <c r="I19" s="6">
        <f t="shared" si="8"/>
        <v>33886.725043514496</v>
      </c>
      <c r="J19" s="1"/>
    </row>
    <row r="20" spans="3:10" x14ac:dyDescent="0.25">
      <c r="C20" s="1"/>
      <c r="D20" s="1"/>
      <c r="E20" s="6"/>
      <c r="F20" s="6"/>
      <c r="G20" s="6"/>
      <c r="H20" s="6"/>
      <c r="I20" s="6"/>
      <c r="J20" s="1"/>
    </row>
    <row r="21" spans="3:10" x14ac:dyDescent="0.25">
      <c r="C21" s="1"/>
      <c r="D21" s="3" t="s">
        <v>9</v>
      </c>
      <c r="E21" s="6">
        <f>SUM(E9:E19)</f>
        <v>2464143.8698470001</v>
      </c>
      <c r="F21" s="6">
        <f>SUM(F9:F19)</f>
        <v>2429274.3364738226</v>
      </c>
      <c r="G21" s="6">
        <f>SUM(G9:G19)</f>
        <v>2397625.6741744792</v>
      </c>
      <c r="H21" s="6">
        <f>SUM(H9:H19)</f>
        <v>2363674.6077055265</v>
      </c>
      <c r="I21" s="6">
        <f>SUM(I9:I19)</f>
        <v>2327765.9440213772</v>
      </c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3" t="s">
        <v>10</v>
      </c>
      <c r="E23" s="5">
        <f>+E4+E21</f>
        <v>6143143.8698469996</v>
      </c>
      <c r="F23" s="5">
        <f>+F4+F21</f>
        <v>5935173.2063208222</v>
      </c>
      <c r="G23" s="5">
        <f>+G4+G21</f>
        <v>5548519.8804953014</v>
      </c>
      <c r="H23" s="5">
        <f>+H4+H21</f>
        <v>4984393.4882008284</v>
      </c>
      <c r="I23" s="5">
        <f>+I4+I21</f>
        <v>4264150.232222205</v>
      </c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3" t="s">
        <v>11</v>
      </c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 t="s">
        <v>12</v>
      </c>
      <c r="E27" s="6">
        <v>2237245</v>
      </c>
      <c r="F27" s="6">
        <v>2354279</v>
      </c>
      <c r="G27" s="6">
        <v>2411641</v>
      </c>
      <c r="H27" s="6">
        <v>2523526</v>
      </c>
      <c r="I27" s="6">
        <v>2640708</v>
      </c>
      <c r="J27" s="1"/>
    </row>
    <row r="28" spans="3:10" x14ac:dyDescent="0.25">
      <c r="C28" s="1"/>
      <c r="D28" s="1" t="s">
        <v>13</v>
      </c>
      <c r="E28" s="8">
        <v>400000</v>
      </c>
      <c r="F28" s="8">
        <f>+E28*(1+F62)</f>
        <v>408000</v>
      </c>
      <c r="G28" s="8">
        <f t="shared" ref="G28:I28" si="9">+F28*(1+G62)</f>
        <v>416160</v>
      </c>
      <c r="H28" s="8">
        <f t="shared" si="9"/>
        <v>424483.2</v>
      </c>
      <c r="I28" s="8">
        <f t="shared" si="9"/>
        <v>432972.864</v>
      </c>
      <c r="J28" s="1"/>
    </row>
    <row r="29" spans="3:10" ht="17.25" x14ac:dyDescent="0.4">
      <c r="C29" s="1"/>
      <c r="D29" s="1"/>
      <c r="E29" s="9"/>
      <c r="F29" s="9"/>
      <c r="G29" s="9"/>
      <c r="H29" s="9"/>
      <c r="I29" s="9"/>
      <c r="J29" s="1"/>
    </row>
    <row r="30" spans="3:10" x14ac:dyDescent="0.25">
      <c r="C30" s="1"/>
      <c r="D30" s="10" t="s">
        <v>41</v>
      </c>
      <c r="E30" s="8">
        <f>+E28+E27</f>
        <v>2637245</v>
      </c>
      <c r="F30" s="8">
        <f t="shared" ref="F30:I30" si="10">+F28+F27</f>
        <v>2762279</v>
      </c>
      <c r="G30" s="8">
        <f t="shared" si="10"/>
        <v>2827801</v>
      </c>
      <c r="H30" s="8">
        <f t="shared" si="10"/>
        <v>2948009.2</v>
      </c>
      <c r="I30" s="8">
        <f t="shared" si="10"/>
        <v>3073680.8640000001</v>
      </c>
      <c r="J30" s="1"/>
    </row>
    <row r="31" spans="3:10" ht="17.25" x14ac:dyDescent="0.4">
      <c r="C31" s="1"/>
      <c r="D31" s="1"/>
      <c r="E31" s="9"/>
      <c r="F31" s="9"/>
      <c r="G31" s="9"/>
      <c r="H31" s="9"/>
      <c r="I31" s="9"/>
      <c r="J31" s="1"/>
    </row>
    <row r="32" spans="3:10" ht="17.25" x14ac:dyDescent="0.4">
      <c r="C32" s="1"/>
      <c r="D32" s="7" t="s">
        <v>14</v>
      </c>
      <c r="E32" s="9"/>
      <c r="F32" s="8"/>
      <c r="G32" s="8">
        <v>100000</v>
      </c>
      <c r="H32" s="8">
        <v>100000</v>
      </c>
      <c r="I32" s="9"/>
      <c r="J32" s="1"/>
    </row>
    <row r="33" spans="1:10" x14ac:dyDescent="0.25">
      <c r="C33" s="1"/>
      <c r="D33" s="7" t="s">
        <v>15</v>
      </c>
      <c r="E33" s="1"/>
      <c r="F33" s="11">
        <v>22000</v>
      </c>
      <c r="G33" s="1"/>
      <c r="H33" s="1"/>
      <c r="I33" s="1"/>
      <c r="J33" s="1"/>
    </row>
    <row r="34" spans="1:10" ht="17.25" x14ac:dyDescent="0.4">
      <c r="C34" s="1"/>
      <c r="D34" s="7"/>
      <c r="E34" s="1"/>
      <c r="F34" s="12"/>
      <c r="G34" s="1"/>
      <c r="H34" s="1"/>
      <c r="I34" s="1"/>
      <c r="J34" s="1"/>
    </row>
    <row r="35" spans="1:10" x14ac:dyDescent="0.25">
      <c r="C35" s="1"/>
      <c r="D35" s="3" t="s">
        <v>16</v>
      </c>
      <c r="E35" s="5">
        <f>+E30+E32+E33</f>
        <v>2637245</v>
      </c>
      <c r="F35" s="5">
        <f t="shared" ref="F35:I35" si="11">+F30+F32+F33</f>
        <v>2784279</v>
      </c>
      <c r="G35" s="5">
        <f t="shared" si="11"/>
        <v>2927801</v>
      </c>
      <c r="H35" s="5">
        <f t="shared" si="11"/>
        <v>3048009.2</v>
      </c>
      <c r="I35" s="5">
        <f t="shared" si="11"/>
        <v>3073680.8640000001</v>
      </c>
      <c r="J35" s="1"/>
    </row>
    <row r="36" spans="1:10" x14ac:dyDescent="0.25">
      <c r="C36" s="1"/>
      <c r="D36" s="3"/>
      <c r="E36" s="5"/>
      <c r="F36" s="5"/>
      <c r="G36" s="5"/>
      <c r="H36" s="5"/>
      <c r="I36" s="5"/>
      <c r="J36" s="1"/>
    </row>
    <row r="37" spans="1:10" x14ac:dyDescent="0.25">
      <c r="C37" s="1"/>
      <c r="D37" s="3" t="s">
        <v>17</v>
      </c>
      <c r="E37" s="5">
        <f>+E21-E35</f>
        <v>-173101.13015299989</v>
      </c>
      <c r="F37" s="5">
        <f t="shared" ref="F37:I37" si="12">+F21-F35</f>
        <v>-355004.66352617741</v>
      </c>
      <c r="G37" s="5">
        <f t="shared" si="12"/>
        <v>-530175.32582552079</v>
      </c>
      <c r="H37" s="5">
        <f t="shared" si="12"/>
        <v>-684334.59229447367</v>
      </c>
      <c r="I37" s="5">
        <f t="shared" si="12"/>
        <v>-745914.91997862281</v>
      </c>
      <c r="J37" s="1"/>
    </row>
    <row r="38" spans="1:10" x14ac:dyDescent="0.25">
      <c r="C38" s="1"/>
      <c r="D38" s="1"/>
      <c r="E38" s="1"/>
      <c r="F38" s="1"/>
      <c r="G38" s="1"/>
      <c r="H38" s="1"/>
      <c r="I38" s="1"/>
      <c r="J38" s="1"/>
    </row>
    <row r="39" spans="1:10" x14ac:dyDescent="0.25">
      <c r="C39" s="1"/>
      <c r="D39" s="3" t="s">
        <v>18</v>
      </c>
      <c r="E39" s="5">
        <f>+E23-E35</f>
        <v>3505898.8698469996</v>
      </c>
      <c r="F39" s="5">
        <f t="shared" ref="F39:I39" si="13">+F23-F35</f>
        <v>3150894.2063208222</v>
      </c>
      <c r="G39" s="5">
        <f t="shared" si="13"/>
        <v>2620718.8804953014</v>
      </c>
      <c r="H39" s="5">
        <f t="shared" si="13"/>
        <v>1936384.2882008282</v>
      </c>
      <c r="I39" s="5">
        <f t="shared" si="13"/>
        <v>1190469.368222205</v>
      </c>
      <c r="J39" s="1"/>
    </row>
    <row r="40" spans="1:10" x14ac:dyDescent="0.25">
      <c r="C40" s="1"/>
      <c r="D40" s="1"/>
      <c r="E40" s="1"/>
      <c r="F40" s="1"/>
      <c r="G40" s="1"/>
      <c r="H40" s="1"/>
      <c r="I40" s="1"/>
      <c r="J40" s="1"/>
    </row>
    <row r="41" spans="1:10" x14ac:dyDescent="0.25">
      <c r="C41" s="1"/>
      <c r="D41" s="1"/>
      <c r="E41" s="1"/>
      <c r="F41" s="1"/>
      <c r="G41" s="1"/>
      <c r="H41" s="1"/>
      <c r="I41" s="1"/>
      <c r="J41" s="1"/>
    </row>
    <row r="42" spans="1:10" x14ac:dyDescent="0.25">
      <c r="C42" s="1"/>
      <c r="D42" s="1"/>
      <c r="E42" s="1"/>
      <c r="F42" s="1"/>
      <c r="G42" s="1"/>
      <c r="H42" s="1"/>
      <c r="I42" s="1"/>
      <c r="J42" s="1"/>
    </row>
    <row r="43" spans="1:10" x14ac:dyDescent="0.25">
      <c r="C43" s="1"/>
      <c r="D43" s="3" t="s">
        <v>19</v>
      </c>
      <c r="E43" s="1"/>
      <c r="F43" s="1"/>
      <c r="G43" s="1"/>
      <c r="H43" s="1"/>
      <c r="I43" s="1"/>
      <c r="J43" s="1"/>
    </row>
    <row r="44" spans="1:10" x14ac:dyDescent="0.25">
      <c r="A44" t="s">
        <v>20</v>
      </c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t="s">
        <v>21</v>
      </c>
      <c r="C45" s="1" t="s">
        <v>22</v>
      </c>
      <c r="D45" s="1"/>
      <c r="E45" s="1"/>
      <c r="F45" s="1"/>
      <c r="G45" s="1"/>
      <c r="H45" s="1"/>
      <c r="I45" s="1"/>
      <c r="J45" s="1"/>
    </row>
    <row r="46" spans="1:10" x14ac:dyDescent="0.25">
      <c r="A46" t="s">
        <v>23</v>
      </c>
      <c r="C46" s="1" t="s">
        <v>24</v>
      </c>
      <c r="D46" s="1"/>
      <c r="E46" s="1"/>
      <c r="F46" s="1"/>
      <c r="G46" s="1"/>
      <c r="H46" s="1"/>
      <c r="I46" s="1"/>
      <c r="J46" s="1"/>
    </row>
    <row r="47" spans="1:10" x14ac:dyDescent="0.25">
      <c r="C47" s="1"/>
      <c r="D47" s="1"/>
      <c r="E47" s="1"/>
      <c r="F47" s="1"/>
      <c r="G47" s="1"/>
      <c r="H47" s="1"/>
      <c r="I47" s="1"/>
      <c r="J47" s="1"/>
    </row>
    <row r="48" spans="1:10" x14ac:dyDescent="0.25">
      <c r="C48" s="13">
        <v>-0.03</v>
      </c>
      <c r="D48" s="1" t="s">
        <v>25</v>
      </c>
      <c r="E48" s="14">
        <v>1942426933</v>
      </c>
      <c r="F48" s="14">
        <f>+E48*(1+$C48)</f>
        <v>1884154125.01</v>
      </c>
      <c r="G48" s="14">
        <f t="shared" ref="G48:I48" si="14">+F48*(1+$C48)</f>
        <v>1827629501.2596998</v>
      </c>
      <c r="H48" s="14">
        <f t="shared" si="14"/>
        <v>1772800616.2219088</v>
      </c>
      <c r="I48" s="14">
        <f t="shared" si="14"/>
        <v>1719616597.7352514</v>
      </c>
      <c r="J48" s="1"/>
    </row>
    <row r="49" spans="1:10" x14ac:dyDescent="0.25">
      <c r="C49" s="1"/>
      <c r="D49" s="1" t="s">
        <v>26</v>
      </c>
      <c r="E49" s="19">
        <v>4.4999999999999998E-2</v>
      </c>
      <c r="F49" s="19">
        <v>4.4999999999999998E-2</v>
      </c>
      <c r="G49" s="19">
        <v>4.4999999999999998E-2</v>
      </c>
      <c r="H49" s="19">
        <v>4.4999999999999998E-2</v>
      </c>
      <c r="I49" s="19">
        <v>4.4999999999999998E-2</v>
      </c>
      <c r="J49" s="1"/>
    </row>
    <row r="50" spans="1:10" x14ac:dyDescent="0.25">
      <c r="C50" s="13">
        <v>0</v>
      </c>
      <c r="D50" s="1" t="s">
        <v>27</v>
      </c>
      <c r="E50" s="20">
        <v>14546258421</v>
      </c>
      <c r="F50" s="20">
        <f>+E50*(1+$C50)</f>
        <v>14546258421</v>
      </c>
      <c r="G50" s="14">
        <f t="shared" ref="G50:I50" si="15">+F50*(1+$C50)</f>
        <v>14546258421</v>
      </c>
      <c r="H50" s="14">
        <f t="shared" si="15"/>
        <v>14546258421</v>
      </c>
      <c r="I50" s="14">
        <f t="shared" si="15"/>
        <v>14546258421</v>
      </c>
      <c r="J50" s="1"/>
    </row>
    <row r="51" spans="1:10" x14ac:dyDescent="0.25">
      <c r="C51" s="1"/>
      <c r="D51" s="1" t="s">
        <v>28</v>
      </c>
      <c r="E51" s="19">
        <v>5.7000000000000002E-3</v>
      </c>
      <c r="F51" s="19">
        <v>5.7000000000000002E-3</v>
      </c>
      <c r="G51" s="19">
        <v>5.7000000000000002E-3</v>
      </c>
      <c r="H51" s="19">
        <v>5.7000000000000002E-3</v>
      </c>
      <c r="I51" s="19">
        <v>5.7000000000000002E-3</v>
      </c>
      <c r="J51" s="1"/>
    </row>
    <row r="52" spans="1:10" x14ac:dyDescent="0.25">
      <c r="C52" s="13">
        <v>0</v>
      </c>
      <c r="D52" s="1" t="s">
        <v>29</v>
      </c>
      <c r="E52" s="20">
        <v>12182700400</v>
      </c>
      <c r="F52" s="20">
        <f>+E52*(1+$C52)</f>
        <v>12182700400</v>
      </c>
      <c r="G52" s="14">
        <f t="shared" ref="G52:I52" si="16">+F52*(1+$C52)</f>
        <v>12182700400</v>
      </c>
      <c r="H52" s="14">
        <f t="shared" si="16"/>
        <v>12182700400</v>
      </c>
      <c r="I52" s="14">
        <f t="shared" si="16"/>
        <v>12182700400</v>
      </c>
      <c r="J52" s="1"/>
    </row>
    <row r="53" spans="1:10" x14ac:dyDescent="0.25">
      <c r="C53" s="1"/>
      <c r="D53" s="1" t="s">
        <v>30</v>
      </c>
      <c r="E53" s="19">
        <v>5.0000000000000001E-3</v>
      </c>
      <c r="F53" s="19">
        <v>5.0000000000000001E-3</v>
      </c>
      <c r="G53" s="19">
        <v>5.0000000000000001E-3</v>
      </c>
      <c r="H53" s="19">
        <v>5.0000000000000001E-3</v>
      </c>
      <c r="I53" s="19">
        <v>5.0000000000000001E-3</v>
      </c>
      <c r="J53" s="1"/>
    </row>
    <row r="54" spans="1:10" x14ac:dyDescent="0.25">
      <c r="C54" s="15"/>
      <c r="D54" s="7" t="s">
        <v>31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1"/>
    </row>
    <row r="55" spans="1:10" x14ac:dyDescent="0.25">
      <c r="A55">
        <v>199</v>
      </c>
      <c r="C55" s="1"/>
      <c r="D55" s="1" t="s">
        <v>46</v>
      </c>
      <c r="E55" s="22">
        <v>50</v>
      </c>
      <c r="F55" s="22">
        <v>50</v>
      </c>
      <c r="G55" s="22">
        <v>50</v>
      </c>
      <c r="H55" s="22">
        <v>50</v>
      </c>
      <c r="I55" s="22">
        <v>50</v>
      </c>
      <c r="J55" s="1"/>
    </row>
    <row r="56" spans="1:10" x14ac:dyDescent="0.25">
      <c r="A56">
        <v>162</v>
      </c>
      <c r="C56" s="1"/>
      <c r="D56" s="1" t="s">
        <v>47</v>
      </c>
      <c r="E56" s="22">
        <v>25</v>
      </c>
      <c r="F56" s="22">
        <v>25</v>
      </c>
      <c r="G56" s="22">
        <v>25</v>
      </c>
      <c r="H56" s="22">
        <v>25</v>
      </c>
      <c r="I56" s="22">
        <v>25</v>
      </c>
      <c r="J56" s="1"/>
    </row>
    <row r="57" spans="1:10" x14ac:dyDescent="0.25">
      <c r="A57">
        <v>190</v>
      </c>
      <c r="C57" s="1"/>
      <c r="D57" s="1" t="s">
        <v>48</v>
      </c>
      <c r="E57" s="22">
        <v>30</v>
      </c>
      <c r="F57" s="22">
        <v>30</v>
      </c>
      <c r="G57" s="22">
        <v>30</v>
      </c>
      <c r="H57" s="22">
        <v>30</v>
      </c>
      <c r="I57" s="22">
        <v>30</v>
      </c>
      <c r="J57" s="1"/>
    </row>
    <row r="58" spans="1:10" x14ac:dyDescent="0.25">
      <c r="A58">
        <v>1639</v>
      </c>
      <c r="C58" s="1"/>
      <c r="D58" s="1" t="s">
        <v>49</v>
      </c>
      <c r="E58" s="22">
        <v>20</v>
      </c>
      <c r="F58" s="22">
        <v>20</v>
      </c>
      <c r="G58" s="22">
        <v>20</v>
      </c>
      <c r="H58" s="22">
        <v>20</v>
      </c>
      <c r="I58" s="22">
        <v>20</v>
      </c>
      <c r="J58" s="1"/>
    </row>
    <row r="59" spans="1:10" x14ac:dyDescent="0.25">
      <c r="A59">
        <v>65</v>
      </c>
      <c r="C59" s="1"/>
      <c r="D59" s="1" t="s">
        <v>50</v>
      </c>
      <c r="E59" s="22">
        <v>20</v>
      </c>
      <c r="F59" s="22">
        <v>20</v>
      </c>
      <c r="G59" s="22">
        <v>20</v>
      </c>
      <c r="H59" s="22">
        <v>20</v>
      </c>
      <c r="I59" s="22">
        <v>20</v>
      </c>
      <c r="J59" s="1"/>
    </row>
    <row r="60" spans="1:10" x14ac:dyDescent="0.25">
      <c r="A60">
        <v>200</v>
      </c>
      <c r="C60" s="1"/>
      <c r="D60" s="1" t="s">
        <v>51</v>
      </c>
      <c r="E60" s="22">
        <v>25</v>
      </c>
      <c r="F60" s="22">
        <v>25</v>
      </c>
      <c r="G60" s="22">
        <v>25</v>
      </c>
      <c r="H60" s="22">
        <v>25</v>
      </c>
      <c r="I60" s="22">
        <v>25</v>
      </c>
      <c r="J60" s="1"/>
    </row>
    <row r="61" spans="1:10" x14ac:dyDescent="0.25">
      <c r="C61" s="1"/>
      <c r="D61" s="7" t="s">
        <v>32</v>
      </c>
      <c r="E61" s="23"/>
      <c r="F61" s="24">
        <v>1.7500000000000002E-2</v>
      </c>
      <c r="G61" s="24">
        <v>1.7500000000000002E-2</v>
      </c>
      <c r="H61" s="24">
        <v>1.7500000000000002E-2</v>
      </c>
      <c r="I61" s="24">
        <v>1.7500000000000002E-2</v>
      </c>
      <c r="J61" s="1"/>
    </row>
    <row r="62" spans="1:10" x14ac:dyDescent="0.25">
      <c r="C62" s="1"/>
      <c r="D62" s="7" t="s">
        <v>43</v>
      </c>
      <c r="E62" s="1"/>
      <c r="F62" s="25">
        <v>0.02</v>
      </c>
      <c r="G62" s="25">
        <v>0.02</v>
      </c>
      <c r="H62" s="25">
        <v>0.02</v>
      </c>
      <c r="I62" s="25">
        <v>0.02</v>
      </c>
      <c r="J62" s="1"/>
    </row>
    <row r="63" spans="1:10" x14ac:dyDescent="0.25">
      <c r="C63" s="1"/>
      <c r="D63" s="1"/>
      <c r="E63" s="1"/>
      <c r="F63" s="1"/>
      <c r="G63" s="1"/>
      <c r="H63" s="1"/>
      <c r="I63" s="1"/>
      <c r="J63" s="1"/>
    </row>
    <row r="64" spans="1:10" x14ac:dyDescent="0.25">
      <c r="C64" s="1"/>
      <c r="D64" s="1"/>
      <c r="E64" s="1"/>
      <c r="F64" s="1"/>
      <c r="G64" s="1"/>
      <c r="H64" s="1"/>
      <c r="I64" s="1"/>
      <c r="J64" s="1"/>
    </row>
    <row r="65" spans="3:10" x14ac:dyDescent="0.25">
      <c r="C65" s="1"/>
      <c r="D65" s="1"/>
      <c r="E65" s="1"/>
      <c r="F65" s="1"/>
      <c r="G65" s="1"/>
      <c r="H65" s="1"/>
      <c r="I65" s="1"/>
      <c r="J65" s="1"/>
    </row>
    <row r="66" spans="3:10" x14ac:dyDescent="0.25">
      <c r="C66" s="1"/>
      <c r="D66" s="1"/>
      <c r="E66" s="1"/>
      <c r="F66" s="1"/>
      <c r="G66" s="1"/>
      <c r="H66" s="1"/>
      <c r="I66" s="1"/>
      <c r="J66" s="1"/>
    </row>
    <row r="67" spans="3:10" x14ac:dyDescent="0.25">
      <c r="C67" s="1"/>
      <c r="D67" s="1"/>
      <c r="E67" s="1"/>
      <c r="F67" s="1"/>
      <c r="G67" s="1"/>
      <c r="H67" s="1"/>
      <c r="I67" s="1"/>
      <c r="J67" s="1"/>
    </row>
    <row r="68" spans="3:10" x14ac:dyDescent="0.25">
      <c r="C68" s="1"/>
      <c r="D68" s="1"/>
      <c r="E68" s="1"/>
      <c r="F68" s="1"/>
      <c r="G68" s="1"/>
      <c r="H68" s="1"/>
      <c r="I68" s="1"/>
      <c r="J68" s="1"/>
    </row>
    <row r="69" spans="3:10" x14ac:dyDescent="0.25">
      <c r="C69" s="1"/>
      <c r="D69" s="1"/>
      <c r="E69" s="1"/>
      <c r="F69" s="1"/>
      <c r="G69" s="1"/>
      <c r="H69" s="1"/>
      <c r="I69" s="1"/>
      <c r="J69" s="1"/>
    </row>
    <row r="70" spans="3:10" x14ac:dyDescent="0.25">
      <c r="C70" s="1"/>
      <c r="D70" s="1"/>
      <c r="E70" s="1"/>
      <c r="F70" s="1"/>
      <c r="G70" s="1"/>
      <c r="H70" s="1"/>
      <c r="I70" s="1"/>
      <c r="J70" s="1"/>
    </row>
    <row r="71" spans="3:10" x14ac:dyDescent="0.25">
      <c r="C71" s="1"/>
      <c r="D71" s="1"/>
      <c r="E71" s="1"/>
      <c r="F71" s="1"/>
      <c r="G71" s="1"/>
      <c r="H71" s="1"/>
      <c r="I71" s="1"/>
      <c r="J71" s="1"/>
    </row>
    <row r="72" spans="3:10" x14ac:dyDescent="0.25">
      <c r="C72" s="1"/>
      <c r="D72" s="1"/>
      <c r="E72" s="1"/>
      <c r="F72" s="1"/>
      <c r="G72" s="1"/>
      <c r="H72" s="1"/>
      <c r="I72" s="1"/>
      <c r="J72" s="1"/>
    </row>
    <row r="73" spans="3:10" x14ac:dyDescent="0.25">
      <c r="C73" s="1"/>
      <c r="D73" s="1"/>
      <c r="E73" s="1"/>
      <c r="F73" s="1"/>
      <c r="G73" s="1"/>
      <c r="H73" s="1"/>
      <c r="I73" s="1"/>
      <c r="J73" s="1"/>
    </row>
    <row r="74" spans="3:10" x14ac:dyDescent="0.25">
      <c r="C74" s="1"/>
      <c r="D74" s="1"/>
      <c r="E74" s="1"/>
      <c r="F74" s="1"/>
      <c r="G74" s="1"/>
      <c r="H74" s="1"/>
      <c r="I74" s="1"/>
      <c r="J74" s="1"/>
    </row>
    <row r="75" spans="3:10" x14ac:dyDescent="0.25">
      <c r="C75" s="1"/>
      <c r="D75" s="1"/>
      <c r="E75" s="1"/>
      <c r="F75" s="1"/>
      <c r="G75" s="1"/>
      <c r="H75" s="1"/>
      <c r="I75" s="1"/>
      <c r="J75" s="1"/>
    </row>
    <row r="76" spans="3:10" x14ac:dyDescent="0.25">
      <c r="C76" s="1"/>
      <c r="D76" s="1"/>
      <c r="E76" s="1"/>
      <c r="F76" s="1"/>
      <c r="G76" s="1"/>
      <c r="H76" s="1"/>
      <c r="I76" s="1"/>
      <c r="J76" s="1"/>
    </row>
    <row r="77" spans="3:10" x14ac:dyDescent="0.25">
      <c r="C77" s="1"/>
      <c r="D77" s="1"/>
      <c r="E77" s="1"/>
      <c r="F77" s="1"/>
      <c r="G77" s="1"/>
      <c r="H77" s="1"/>
      <c r="I77" s="1"/>
      <c r="J77" s="1"/>
    </row>
    <row r="78" spans="3:10" x14ac:dyDescent="0.25">
      <c r="C78" s="1"/>
      <c r="D78" s="1"/>
      <c r="E78" s="1"/>
      <c r="F78" s="1"/>
      <c r="G78" s="1"/>
      <c r="H78" s="1"/>
      <c r="I78" s="1"/>
      <c r="J78" s="1"/>
    </row>
    <row r="79" spans="3:10" x14ac:dyDescent="0.25">
      <c r="C79" s="1"/>
      <c r="D79" s="1"/>
      <c r="E79" s="1"/>
      <c r="F79" s="1"/>
      <c r="G79" s="1"/>
      <c r="H79" s="1"/>
      <c r="I79" s="1"/>
      <c r="J79" s="1"/>
    </row>
    <row r="80" spans="3:10" x14ac:dyDescent="0.25">
      <c r="C80" s="1"/>
      <c r="D80" s="1"/>
      <c r="E80" s="1"/>
      <c r="F80" s="1"/>
      <c r="G80" s="1"/>
      <c r="H80" s="1"/>
      <c r="I80" s="1"/>
      <c r="J80" s="1"/>
    </row>
    <row r="81" spans="3:10" x14ac:dyDescent="0.25">
      <c r="C81" s="1"/>
      <c r="D81" s="1"/>
      <c r="E81" s="1"/>
      <c r="F81" s="1"/>
      <c r="G81" s="1"/>
      <c r="H81" s="1"/>
      <c r="I81" s="1"/>
      <c r="J81" s="1"/>
    </row>
    <row r="82" spans="3:10" x14ac:dyDescent="0.25">
      <c r="C82" s="1"/>
      <c r="D82" s="1"/>
      <c r="E82" s="1"/>
      <c r="F82" s="1"/>
      <c r="G82" s="1"/>
      <c r="H82" s="1"/>
      <c r="I82" s="1"/>
      <c r="J82" s="1"/>
    </row>
    <row r="83" spans="3:10" x14ac:dyDescent="0.25">
      <c r="C83" s="1"/>
      <c r="D83" s="1"/>
      <c r="E83" s="1"/>
      <c r="F83" s="1"/>
      <c r="G83" s="1"/>
      <c r="H83" s="1"/>
      <c r="I83" s="1"/>
      <c r="J83" s="1"/>
    </row>
    <row r="84" spans="3:10" x14ac:dyDescent="0.25">
      <c r="C84" s="1"/>
      <c r="D84" s="1"/>
      <c r="E84" s="1"/>
      <c r="F84" s="1"/>
      <c r="G84" s="1"/>
      <c r="H84" s="1"/>
      <c r="I84" s="1"/>
      <c r="J84" s="1"/>
    </row>
    <row r="85" spans="3:10" x14ac:dyDescent="0.25">
      <c r="C85" s="1"/>
      <c r="D85" s="1"/>
      <c r="E85" s="1"/>
      <c r="F85" s="1"/>
      <c r="G85" s="1"/>
      <c r="H85" s="1"/>
      <c r="I85" s="1"/>
      <c r="J85" s="1"/>
    </row>
    <row r="86" spans="3:10" x14ac:dyDescent="0.25">
      <c r="C86" s="1"/>
      <c r="D86" s="1"/>
      <c r="E86" s="1"/>
      <c r="F86" s="1"/>
      <c r="G86" s="1"/>
      <c r="H86" s="1"/>
      <c r="I86" s="1"/>
      <c r="J86" s="1"/>
    </row>
    <row r="87" spans="3:10" x14ac:dyDescent="0.25">
      <c r="C87" s="1"/>
      <c r="D87" s="1"/>
      <c r="E87" s="1"/>
      <c r="F87" s="1"/>
      <c r="G87" s="1"/>
      <c r="H87" s="1"/>
      <c r="I87" s="1"/>
      <c r="J87" s="1"/>
    </row>
    <row r="88" spans="3:10" x14ac:dyDescent="0.25">
      <c r="C88" s="1"/>
      <c r="D88" s="1"/>
      <c r="E88" s="1"/>
      <c r="F88" s="1"/>
      <c r="G88" s="1"/>
      <c r="H88" s="1"/>
      <c r="I88" s="1"/>
      <c r="J88" s="1"/>
    </row>
    <row r="89" spans="3:10" x14ac:dyDescent="0.25">
      <c r="C89" s="1"/>
      <c r="D89" s="1"/>
      <c r="E89" s="1"/>
      <c r="F89" s="1"/>
      <c r="G89" s="1"/>
      <c r="H89" s="1"/>
      <c r="I89" s="1"/>
      <c r="J89" s="1"/>
    </row>
    <row r="90" spans="3:10" x14ac:dyDescent="0.25">
      <c r="C90" s="1"/>
      <c r="D90" s="1"/>
      <c r="E90" s="1"/>
      <c r="F90" s="1"/>
      <c r="G90" s="1"/>
      <c r="H90" s="1"/>
      <c r="I90" s="1"/>
      <c r="J90" s="1"/>
    </row>
    <row r="91" spans="3:10" x14ac:dyDescent="0.25">
      <c r="C91" s="1"/>
      <c r="D91" s="1"/>
      <c r="E91" s="1"/>
      <c r="F91" s="1"/>
      <c r="G91" s="1"/>
      <c r="H91" s="1"/>
      <c r="I91" s="1"/>
      <c r="J91" s="1"/>
    </row>
    <row r="92" spans="3:10" x14ac:dyDescent="0.25">
      <c r="C92" s="1"/>
      <c r="D92" s="1"/>
      <c r="E92" s="1"/>
      <c r="F92" s="1"/>
      <c r="G92" s="1"/>
      <c r="H92" s="1"/>
      <c r="I92" s="1"/>
      <c r="J92" s="1"/>
    </row>
    <row r="93" spans="3:10" x14ac:dyDescent="0.25">
      <c r="C93" s="1"/>
      <c r="D93" s="1"/>
      <c r="E93" s="1"/>
      <c r="F93" s="1"/>
      <c r="G93" s="1"/>
      <c r="H93" s="1"/>
      <c r="I93" s="1"/>
      <c r="J93" s="1"/>
    </row>
    <row r="94" spans="3:10" x14ac:dyDescent="0.25">
      <c r="C94" s="1"/>
      <c r="D94" s="1"/>
      <c r="E94" s="1"/>
      <c r="F94" s="1"/>
      <c r="G94" s="1"/>
      <c r="H94" s="1"/>
      <c r="I94" s="1"/>
      <c r="J94" s="1"/>
    </row>
    <row r="95" spans="3:10" x14ac:dyDescent="0.25">
      <c r="C95" s="1"/>
      <c r="D95" s="1"/>
      <c r="E95" s="1"/>
      <c r="F95" s="1"/>
      <c r="G95" s="1"/>
      <c r="H95" s="1"/>
      <c r="I95" s="1"/>
      <c r="J95" s="1"/>
    </row>
    <row r="96" spans="3:10" x14ac:dyDescent="0.25">
      <c r="C96" s="1"/>
      <c r="D96" s="1"/>
      <c r="E96" s="1"/>
      <c r="F96" s="1"/>
      <c r="G96" s="1"/>
      <c r="H96" s="1"/>
      <c r="I96" s="1"/>
      <c r="J96" s="1"/>
    </row>
    <row r="97" spans="3:10" x14ac:dyDescent="0.25">
      <c r="C97" s="1"/>
      <c r="D97" s="1"/>
      <c r="E97" s="1"/>
      <c r="F97" s="1"/>
      <c r="G97" s="1"/>
      <c r="H97" s="1"/>
      <c r="I97" s="1"/>
      <c r="J97" s="1"/>
    </row>
    <row r="98" spans="3:10" x14ac:dyDescent="0.25">
      <c r="C98" s="1"/>
      <c r="D98" s="1"/>
      <c r="E98" s="1"/>
      <c r="F98" s="1"/>
      <c r="G98" s="1"/>
      <c r="H98" s="1"/>
      <c r="I98" s="1"/>
      <c r="J98" s="1"/>
    </row>
    <row r="99" spans="3:10" x14ac:dyDescent="0.25">
      <c r="C99" s="1"/>
      <c r="D99" s="1"/>
      <c r="E99" s="1"/>
      <c r="F99" s="1"/>
      <c r="G99" s="1"/>
      <c r="H99" s="1"/>
      <c r="I99" s="1"/>
      <c r="J99" s="1"/>
    </row>
    <row r="100" spans="3:10" x14ac:dyDescent="0.25">
      <c r="C100" s="1"/>
      <c r="D100" s="1"/>
      <c r="E100" s="1"/>
      <c r="F100" s="1"/>
      <c r="G100" s="1"/>
      <c r="H100" s="1"/>
      <c r="I100" s="1"/>
      <c r="J100" s="1"/>
    </row>
    <row r="101" spans="3:10" x14ac:dyDescent="0.25">
      <c r="C101" s="1"/>
      <c r="D101" s="1"/>
      <c r="E101" s="1"/>
      <c r="F101" s="1"/>
      <c r="G101" s="1"/>
      <c r="H101" s="1"/>
      <c r="I101" s="1"/>
      <c r="J101" s="1"/>
    </row>
    <row r="102" spans="3:10" x14ac:dyDescent="0.25">
      <c r="C102" s="1"/>
      <c r="D102" s="1"/>
      <c r="E102" s="1"/>
      <c r="F102" s="1"/>
      <c r="G102" s="1"/>
      <c r="H102" s="1"/>
      <c r="I102" s="1"/>
      <c r="J102" s="1"/>
    </row>
    <row r="103" spans="3:10" x14ac:dyDescent="0.25">
      <c r="C103" s="1"/>
      <c r="D103" s="1"/>
      <c r="E103" s="1"/>
      <c r="F103" s="1"/>
      <c r="G103" s="1"/>
      <c r="H103" s="1"/>
      <c r="I103" s="1"/>
      <c r="J103" s="1"/>
    </row>
    <row r="104" spans="3:10" x14ac:dyDescent="0.25">
      <c r="C104" s="1"/>
      <c r="D104" s="1"/>
      <c r="E104" s="1"/>
      <c r="F104" s="1"/>
      <c r="G104" s="1"/>
      <c r="H104" s="1"/>
      <c r="I104" s="1"/>
      <c r="J104" s="1"/>
    </row>
    <row r="105" spans="3:10" x14ac:dyDescent="0.25">
      <c r="C105" s="1"/>
      <c r="D105" s="1"/>
      <c r="E105" s="1"/>
      <c r="F105" s="1"/>
      <c r="G105" s="1"/>
      <c r="H105" s="1"/>
      <c r="I105" s="1"/>
      <c r="J105" s="1"/>
    </row>
    <row r="106" spans="3:10" x14ac:dyDescent="0.25">
      <c r="C106" s="1"/>
      <c r="D106" s="1"/>
      <c r="E106" s="1"/>
      <c r="F106" s="1"/>
      <c r="G106" s="1"/>
      <c r="H106" s="1"/>
      <c r="I106" s="1"/>
      <c r="J106" s="1"/>
    </row>
    <row r="107" spans="3:10" x14ac:dyDescent="0.25">
      <c r="C107" s="1"/>
      <c r="D107" s="1"/>
      <c r="E107" s="1"/>
      <c r="F107" s="1"/>
      <c r="G107" s="1"/>
      <c r="H107" s="1"/>
      <c r="I107" s="1"/>
      <c r="J107" s="1"/>
    </row>
    <row r="108" spans="3:10" x14ac:dyDescent="0.25">
      <c r="C108" s="1"/>
      <c r="D108" s="1"/>
      <c r="E108" s="1"/>
      <c r="F108" s="1"/>
      <c r="G108" s="1"/>
      <c r="H108" s="1"/>
      <c r="I108" s="1"/>
      <c r="J108" s="1"/>
    </row>
    <row r="109" spans="3:10" x14ac:dyDescent="0.25">
      <c r="C109" s="1"/>
      <c r="D109" s="1"/>
      <c r="E109" s="1"/>
      <c r="F109" s="1"/>
      <c r="G109" s="1"/>
      <c r="H109" s="1"/>
      <c r="I109" s="1"/>
      <c r="J109" s="1"/>
    </row>
    <row r="110" spans="3:10" x14ac:dyDescent="0.25">
      <c r="C110" s="1"/>
      <c r="D110" s="1"/>
      <c r="E110" s="1"/>
      <c r="F110" s="1"/>
      <c r="G110" s="1"/>
      <c r="H110" s="1"/>
      <c r="I110" s="1"/>
      <c r="J110" s="1"/>
    </row>
    <row r="111" spans="3:10" x14ac:dyDescent="0.25">
      <c r="C111" s="1"/>
      <c r="D111" s="1"/>
      <c r="E111" s="1"/>
      <c r="F111" s="1"/>
      <c r="G111" s="1"/>
      <c r="H111" s="1"/>
      <c r="I111" s="1"/>
      <c r="J111" s="1"/>
    </row>
    <row r="112" spans="3:10" x14ac:dyDescent="0.25">
      <c r="C112" s="1"/>
      <c r="D112" s="1"/>
      <c r="E112" s="1"/>
      <c r="F112" s="1"/>
      <c r="G112" s="1"/>
      <c r="H112" s="1"/>
      <c r="I112" s="1"/>
      <c r="J112" s="1"/>
    </row>
    <row r="113" spans="3:10" x14ac:dyDescent="0.25">
      <c r="C113" s="1"/>
      <c r="D113" s="1"/>
      <c r="E113" s="1"/>
      <c r="F113" s="1"/>
      <c r="G113" s="1"/>
      <c r="H113" s="1"/>
      <c r="I113" s="1"/>
      <c r="J113" s="1"/>
    </row>
    <row r="114" spans="3:10" x14ac:dyDescent="0.25">
      <c r="C114" s="1"/>
      <c r="D114" s="1"/>
      <c r="E114" s="1"/>
      <c r="F114" s="1"/>
      <c r="G114" s="1"/>
      <c r="H114" s="1"/>
      <c r="I114" s="1"/>
      <c r="J114" s="1"/>
    </row>
    <row r="115" spans="3:10" x14ac:dyDescent="0.25">
      <c r="C115" s="1"/>
      <c r="D115" s="1"/>
      <c r="E115" s="1"/>
      <c r="F115" s="1"/>
      <c r="G115" s="1"/>
      <c r="H115" s="1"/>
      <c r="I115" s="1"/>
      <c r="J115" s="1"/>
    </row>
    <row r="116" spans="3:10" x14ac:dyDescent="0.25">
      <c r="C116" s="1"/>
      <c r="D116" s="1"/>
      <c r="E116" s="1"/>
      <c r="F116" s="1"/>
      <c r="G116" s="1"/>
      <c r="H116" s="1"/>
      <c r="I116" s="1"/>
      <c r="J116" s="1"/>
    </row>
    <row r="117" spans="3:10" x14ac:dyDescent="0.25">
      <c r="C117" s="1"/>
      <c r="D117" s="1"/>
      <c r="E117" s="1"/>
      <c r="F117" s="1"/>
      <c r="G117" s="1"/>
      <c r="H117" s="1"/>
      <c r="I117" s="1"/>
      <c r="J117" s="1"/>
    </row>
    <row r="118" spans="3:10" x14ac:dyDescent="0.25">
      <c r="C118" s="1"/>
      <c r="D118" s="1"/>
      <c r="E118" s="1"/>
      <c r="F118" s="1"/>
      <c r="G118" s="1"/>
      <c r="H118" s="1"/>
      <c r="I118" s="1"/>
      <c r="J118" s="1"/>
    </row>
    <row r="119" spans="3:10" x14ac:dyDescent="0.25">
      <c r="C119" s="1"/>
      <c r="D119" s="1"/>
      <c r="E119" s="1"/>
      <c r="F119" s="1"/>
      <c r="G119" s="1"/>
      <c r="H119" s="1"/>
      <c r="I119" s="1"/>
      <c r="J119" s="1"/>
    </row>
    <row r="120" spans="3:10" x14ac:dyDescent="0.25">
      <c r="C120" s="1"/>
      <c r="D120" s="1"/>
      <c r="E120" s="1"/>
      <c r="F120" s="1"/>
      <c r="G120" s="1"/>
      <c r="H120" s="1"/>
      <c r="I120" s="1"/>
      <c r="J120" s="1"/>
    </row>
    <row r="121" spans="3:10" x14ac:dyDescent="0.25">
      <c r="C121" s="1"/>
      <c r="D121" s="1"/>
      <c r="E121" s="1"/>
      <c r="F121" s="1"/>
      <c r="G121" s="1"/>
      <c r="H121" s="1"/>
      <c r="I121" s="1"/>
      <c r="J121" s="1"/>
    </row>
    <row r="122" spans="3:10" x14ac:dyDescent="0.25">
      <c r="C122" s="1"/>
      <c r="D122" s="1"/>
      <c r="E122" s="1"/>
      <c r="F122" s="1"/>
      <c r="G122" s="1"/>
      <c r="H122" s="1"/>
      <c r="I122" s="1"/>
      <c r="J122" s="1"/>
    </row>
    <row r="123" spans="3:10" x14ac:dyDescent="0.25">
      <c r="C123" s="1"/>
      <c r="D123" s="1"/>
      <c r="E123" s="1"/>
      <c r="F123" s="1"/>
      <c r="G123" s="1"/>
      <c r="H123" s="1"/>
      <c r="I123" s="1"/>
      <c r="J123" s="1"/>
    </row>
    <row r="124" spans="3:10" x14ac:dyDescent="0.25">
      <c r="C124" s="1"/>
      <c r="D124" s="1"/>
      <c r="E124" s="1"/>
      <c r="F124" s="1"/>
      <c r="G124" s="1"/>
      <c r="H124" s="1"/>
      <c r="I124" s="1"/>
      <c r="J124" s="1"/>
    </row>
    <row r="125" spans="3:10" x14ac:dyDescent="0.25">
      <c r="C125" s="1"/>
      <c r="D125" s="1"/>
      <c r="E125" s="1"/>
      <c r="F125" s="1"/>
      <c r="G125" s="1"/>
      <c r="H125" s="1"/>
      <c r="I125" s="1"/>
      <c r="J125" s="1"/>
    </row>
    <row r="126" spans="3:10" x14ac:dyDescent="0.25">
      <c r="C126" s="1"/>
      <c r="D126" s="1"/>
      <c r="E126" s="1"/>
      <c r="F126" s="1"/>
      <c r="G126" s="1"/>
      <c r="H126" s="1"/>
      <c r="I126" s="1"/>
      <c r="J126" s="1"/>
    </row>
    <row r="127" spans="3:10" x14ac:dyDescent="0.25">
      <c r="C127" s="1"/>
      <c r="D127" s="1"/>
      <c r="E127" s="1"/>
      <c r="F127" s="1"/>
      <c r="G127" s="1"/>
      <c r="H127" s="1"/>
      <c r="I127" s="1"/>
      <c r="J127" s="1"/>
    </row>
    <row r="128" spans="3:10" x14ac:dyDescent="0.25">
      <c r="C128" s="1"/>
      <c r="D128" s="1"/>
      <c r="E128" s="1"/>
      <c r="F128" s="1"/>
      <c r="G128" s="1"/>
      <c r="H128" s="1"/>
      <c r="I128" s="1"/>
      <c r="J128" s="1"/>
    </row>
    <row r="129" spans="3:10" x14ac:dyDescent="0.25">
      <c r="C129" s="1"/>
      <c r="D129" s="1"/>
      <c r="E129" s="1"/>
      <c r="F129" s="1"/>
      <c r="G129" s="1"/>
      <c r="H129" s="1"/>
      <c r="I129" s="1"/>
      <c r="J129" s="1"/>
    </row>
    <row r="130" spans="3:10" x14ac:dyDescent="0.25">
      <c r="C130" s="1"/>
      <c r="D130" s="1"/>
      <c r="E130" s="1"/>
      <c r="F130" s="1"/>
      <c r="G130" s="1"/>
      <c r="H130" s="1"/>
      <c r="I130" s="1"/>
      <c r="J130" s="1"/>
    </row>
    <row r="131" spans="3:10" x14ac:dyDescent="0.25">
      <c r="C131" s="1"/>
      <c r="D131" s="1"/>
      <c r="E131" s="1"/>
      <c r="F131" s="1"/>
      <c r="G131" s="1"/>
      <c r="H131" s="1"/>
      <c r="I131" s="1"/>
      <c r="J131" s="1"/>
    </row>
    <row r="132" spans="3:10" x14ac:dyDescent="0.25">
      <c r="C132" s="1"/>
      <c r="D132" s="1"/>
      <c r="E132" s="1"/>
      <c r="F132" s="1"/>
      <c r="G132" s="1"/>
      <c r="H132" s="1"/>
      <c r="I132" s="1"/>
      <c r="J132" s="1"/>
    </row>
    <row r="133" spans="3:10" x14ac:dyDescent="0.25">
      <c r="C133" s="1"/>
      <c r="D133" s="1"/>
      <c r="E133" s="1"/>
      <c r="F133" s="1"/>
      <c r="G133" s="1"/>
      <c r="H133" s="1"/>
      <c r="I133" s="1"/>
      <c r="J133" s="1"/>
    </row>
    <row r="134" spans="3:10" x14ac:dyDescent="0.25">
      <c r="C134" s="1"/>
      <c r="D134" s="1"/>
      <c r="E134" s="1"/>
      <c r="F134" s="1"/>
      <c r="G134" s="1"/>
      <c r="H134" s="1"/>
      <c r="I134" s="1"/>
      <c r="J134" s="1"/>
    </row>
    <row r="135" spans="3:10" x14ac:dyDescent="0.25">
      <c r="C135" s="1"/>
      <c r="D135" s="1"/>
      <c r="E135" s="1"/>
      <c r="F135" s="1"/>
      <c r="G135" s="1"/>
      <c r="H135" s="1"/>
      <c r="I135" s="1"/>
      <c r="J135" s="1"/>
    </row>
    <row r="136" spans="3:10" x14ac:dyDescent="0.25">
      <c r="C136" s="1"/>
      <c r="D136" s="1"/>
      <c r="E136" s="1"/>
      <c r="F136" s="1"/>
      <c r="G136" s="1"/>
      <c r="H136" s="1"/>
      <c r="I136" s="1"/>
      <c r="J136" s="1"/>
    </row>
    <row r="137" spans="3:10" x14ac:dyDescent="0.25">
      <c r="C137" s="1"/>
      <c r="D137" s="1"/>
      <c r="E137" s="1"/>
      <c r="F137" s="1"/>
      <c r="G137" s="1"/>
      <c r="H137" s="1"/>
      <c r="I137" s="1"/>
      <c r="J137" s="1"/>
    </row>
    <row r="138" spans="3:10" x14ac:dyDescent="0.25">
      <c r="C138" s="1"/>
      <c r="D138" s="1"/>
      <c r="E138" s="1"/>
      <c r="F138" s="1"/>
      <c r="G138" s="1"/>
      <c r="H138" s="1"/>
      <c r="I138" s="1"/>
      <c r="J138" s="1"/>
    </row>
    <row r="139" spans="3:10" x14ac:dyDescent="0.25">
      <c r="C139" s="1"/>
      <c r="D139" s="1"/>
      <c r="E139" s="1"/>
      <c r="F139" s="1"/>
      <c r="G139" s="1"/>
      <c r="H139" s="1"/>
      <c r="I139" s="1"/>
      <c r="J13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7A39CC6B63F43AFD42CD9EE4E782E" ma:contentTypeVersion="1" ma:contentTypeDescription="Create a new document." ma:contentTypeScope="" ma:versionID="45fa9fabd67c92e5ecf3ac400ef8dbc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AF6B51-B8FF-4F64-B939-610392FE29BE}"/>
</file>

<file path=customXml/itemProps2.xml><?xml version="1.0" encoding="utf-8"?>
<ds:datastoreItem xmlns:ds="http://schemas.openxmlformats.org/officeDocument/2006/customXml" ds:itemID="{1A76E073-5D4A-4EC0-B849-BB35A5858E0F}"/>
</file>

<file path=customXml/itemProps3.xml><?xml version="1.0" encoding="utf-8"?>
<ds:datastoreItem xmlns:ds="http://schemas.openxmlformats.org/officeDocument/2006/customXml" ds:itemID="{DAB53CD8-5AC3-4552-840B-1E764A9CE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</vt:lpstr>
      <vt:lpstr>Current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Moyer, Timothy</dc:creator>
  <cp:lastModifiedBy>Moyer, Timothy</cp:lastModifiedBy>
  <cp:lastPrinted>2019-04-09T14:32:02Z</cp:lastPrinted>
  <dcterms:created xsi:type="dcterms:W3CDTF">2019-03-25T16:53:41Z</dcterms:created>
  <dcterms:modified xsi:type="dcterms:W3CDTF">2019-05-03T13:47:04Z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0x0101000AC7A39CC6B63F43AFD42CD9EE4E782E</vt:lpwstr>
  </property>
  <property fmtid="{D5CDD505-2E9C-101B-9397-08002B2CF9AE}" pid="3" name="Order">
    <vt:r8>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